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Vicente\Desktop\1. INFORME ANUAL 2024_25\ANEXOS\Anexo V. Cuadro mando para metas\"/>
    </mc:Choice>
  </mc:AlternateContent>
  <xr:revisionPtr revIDLastSave="0" documentId="13_ncr:1_{B5C0B342-61E5-42C7-BE65-9C9729C2D06E}" xr6:coauthVersionLast="47" xr6:coauthVersionMax="47" xr10:uidLastSave="{00000000-0000-0000-0000-000000000000}"/>
  <bookViews>
    <workbookView xWindow="-108" yWindow="-108" windowWidth="23256" windowHeight="12456" activeTab="4" xr2:uid="{03A5EA58-A016-4D84-852E-78062584875F}"/>
  </bookViews>
  <sheets>
    <sheet name="Centro" sheetId="1" r:id="rId1"/>
    <sheet name="PRP" sheetId="3" r:id="rId2"/>
    <sheet name="CAV" sheetId="4" r:id="rId3"/>
    <sheet name="MDART" sheetId="5" r:id="rId4"/>
    <sheet name="MCONT" sheetId="6" r:id="rId5"/>
  </sheets>
  <externalReferences>
    <externalReference r:id="rId6"/>
  </externalReferences>
  <definedNames>
    <definedName name="_xlnm.Print_Area" localSheetId="2">CAV!$A$1:$K$88</definedName>
    <definedName name="_xlnm.Print_Area" localSheetId="4">MCONT!$A$1:$K$88</definedName>
    <definedName name="_xlnm.Print_Area" localSheetId="3">MDART!$A$1:$M$88</definedName>
    <definedName name="_xlnm.Print_Area" localSheetId="1">PRP!$A$1:$L$88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87" i="6" l="1"/>
  <c r="K86" i="6"/>
  <c r="K85" i="6"/>
  <c r="K84" i="6"/>
  <c r="K83" i="6"/>
  <c r="K82" i="6"/>
  <c r="J81" i="6"/>
  <c r="K81" i="6" s="1"/>
  <c r="I81" i="6"/>
  <c r="K80" i="6"/>
  <c r="K79" i="6"/>
  <c r="K78" i="6"/>
  <c r="J74" i="6" s="1"/>
  <c r="K74" i="6" s="1"/>
  <c r="K77" i="6"/>
  <c r="K76" i="6"/>
  <c r="K75" i="6"/>
  <c r="I74" i="6"/>
  <c r="K73" i="6"/>
  <c r="K72" i="6"/>
  <c r="K71" i="6"/>
  <c r="K70" i="6"/>
  <c r="K69" i="6"/>
  <c r="K68" i="6"/>
  <c r="J64" i="6" s="1"/>
  <c r="K64" i="6" s="1"/>
  <c r="K67" i="6"/>
  <c r="K66" i="6"/>
  <c r="K65" i="6"/>
  <c r="I64" i="6"/>
  <c r="K63" i="6"/>
  <c r="K62" i="6"/>
  <c r="K61" i="6"/>
  <c r="K60" i="6"/>
  <c r="K59" i="6"/>
  <c r="J58" i="6"/>
  <c r="K58" i="6" s="1"/>
  <c r="I58" i="6"/>
  <c r="K57" i="6"/>
  <c r="K56" i="6"/>
  <c r="K55" i="6"/>
  <c r="K54" i="6"/>
  <c r="J53" i="6"/>
  <c r="K53" i="6" s="1"/>
  <c r="I53" i="6"/>
  <c r="K52" i="6"/>
  <c r="K51" i="6"/>
  <c r="K50" i="6"/>
  <c r="K49" i="6"/>
  <c r="J45" i="6" s="1"/>
  <c r="K45" i="6" s="1"/>
  <c r="K48" i="6"/>
  <c r="K47" i="6"/>
  <c r="K46" i="6"/>
  <c r="I45" i="6"/>
  <c r="K40" i="6"/>
  <c r="K39" i="6"/>
  <c r="K38" i="6"/>
  <c r="K37" i="6"/>
  <c r="J36" i="6"/>
  <c r="K36" i="6" s="1"/>
  <c r="I36" i="6"/>
  <c r="J35" i="6"/>
  <c r="K35" i="6" s="1"/>
  <c r="K34" i="6"/>
  <c r="J32" i="6"/>
  <c r="K32" i="6" s="1"/>
  <c r="K31" i="6"/>
  <c r="K29" i="6"/>
  <c r="K28" i="6"/>
  <c r="K27" i="6"/>
  <c r="J23" i="6" s="1"/>
  <c r="K23" i="6" s="1"/>
  <c r="K26" i="6"/>
  <c r="K25" i="6"/>
  <c r="K24" i="6"/>
  <c r="I23" i="6"/>
  <c r="K20" i="6"/>
  <c r="I19" i="6"/>
  <c r="K16" i="6"/>
  <c r="I15" i="6"/>
  <c r="K14" i="6"/>
  <c r="K12" i="6"/>
  <c r="I11" i="6"/>
  <c r="K8" i="6"/>
  <c r="I7" i="6"/>
  <c r="K6" i="6"/>
  <c r="K87" i="5"/>
  <c r="K86" i="5"/>
  <c r="K85" i="5"/>
  <c r="K84" i="5"/>
  <c r="K83" i="5"/>
  <c r="K82" i="5"/>
  <c r="J81" i="5"/>
  <c r="K81" i="5" s="1"/>
  <c r="I81" i="5"/>
  <c r="K80" i="5"/>
  <c r="K79" i="5"/>
  <c r="K78" i="5"/>
  <c r="J74" i="5" s="1"/>
  <c r="K74" i="5" s="1"/>
  <c r="K77" i="5"/>
  <c r="K76" i="5"/>
  <c r="K75" i="5"/>
  <c r="I74" i="5"/>
  <c r="K73" i="5"/>
  <c r="K72" i="5"/>
  <c r="K71" i="5"/>
  <c r="K70" i="5"/>
  <c r="K69" i="5"/>
  <c r="K68" i="5"/>
  <c r="J64" i="5" s="1"/>
  <c r="K64" i="5" s="1"/>
  <c r="K67" i="5"/>
  <c r="K66" i="5"/>
  <c r="K65" i="5"/>
  <c r="I64" i="5"/>
  <c r="K63" i="5"/>
  <c r="K62" i="5"/>
  <c r="K61" i="5"/>
  <c r="K60" i="5"/>
  <c r="K59" i="5"/>
  <c r="J58" i="5" s="1"/>
  <c r="K58" i="5" s="1"/>
  <c r="I58" i="5"/>
  <c r="K57" i="5"/>
  <c r="K56" i="5"/>
  <c r="K55" i="5"/>
  <c r="K54" i="5"/>
  <c r="J53" i="5"/>
  <c r="K53" i="5" s="1"/>
  <c r="I53" i="5"/>
  <c r="K52" i="5"/>
  <c r="K51" i="5"/>
  <c r="K50" i="5"/>
  <c r="J45" i="5" s="1"/>
  <c r="K45" i="5" s="1"/>
  <c r="K49" i="5"/>
  <c r="K48" i="5"/>
  <c r="K47" i="5"/>
  <c r="K46" i="5"/>
  <c r="I45" i="5"/>
  <c r="K40" i="5"/>
  <c r="K39" i="5"/>
  <c r="K38" i="5"/>
  <c r="K37" i="5"/>
  <c r="J36" i="5" s="1"/>
  <c r="K36" i="5" s="1"/>
  <c r="I36" i="5"/>
  <c r="J35" i="5"/>
  <c r="K35" i="5" s="1"/>
  <c r="K34" i="5"/>
  <c r="J32" i="5"/>
  <c r="K32" i="5" s="1"/>
  <c r="K31" i="5"/>
  <c r="K29" i="5"/>
  <c r="K28" i="5"/>
  <c r="J23" i="5" s="1"/>
  <c r="K23" i="5" s="1"/>
  <c r="K27" i="5"/>
  <c r="K26" i="5"/>
  <c r="K25" i="5"/>
  <c r="K24" i="5"/>
  <c r="I23" i="5"/>
  <c r="K20" i="5"/>
  <c r="I19" i="5"/>
  <c r="K16" i="5"/>
  <c r="I15" i="5"/>
  <c r="K14" i="5"/>
  <c r="K12" i="5"/>
  <c r="I11" i="5"/>
  <c r="K8" i="5"/>
  <c r="I7" i="5"/>
  <c r="K6" i="5"/>
  <c r="K87" i="4"/>
  <c r="K86" i="4"/>
  <c r="K85" i="4"/>
  <c r="K84" i="4"/>
  <c r="K83" i="4"/>
  <c r="K82" i="4"/>
  <c r="J81" i="4"/>
  <c r="K81" i="4" s="1"/>
  <c r="I81" i="4"/>
  <c r="K80" i="4"/>
  <c r="K79" i="4"/>
  <c r="K78" i="4"/>
  <c r="J74" i="4" s="1"/>
  <c r="K74" i="4" s="1"/>
  <c r="K77" i="4"/>
  <c r="K76" i="4"/>
  <c r="K75" i="4"/>
  <c r="I74" i="4"/>
  <c r="K73" i="4"/>
  <c r="K72" i="4"/>
  <c r="K71" i="4"/>
  <c r="K70" i="4"/>
  <c r="K69" i="4"/>
  <c r="K68" i="4"/>
  <c r="J64" i="4" s="1"/>
  <c r="K64" i="4" s="1"/>
  <c r="K67" i="4"/>
  <c r="K66" i="4"/>
  <c r="K65" i="4"/>
  <c r="I64" i="4"/>
  <c r="K63" i="4"/>
  <c r="K62" i="4"/>
  <c r="K61" i="4"/>
  <c r="K60" i="4"/>
  <c r="K59" i="4"/>
  <c r="J58" i="4" s="1"/>
  <c r="K58" i="4" s="1"/>
  <c r="I58" i="4"/>
  <c r="K57" i="4"/>
  <c r="K56" i="4"/>
  <c r="K55" i="4"/>
  <c r="K54" i="4"/>
  <c r="J53" i="4"/>
  <c r="K53" i="4" s="1"/>
  <c r="I53" i="4"/>
  <c r="K52" i="4"/>
  <c r="K51" i="4"/>
  <c r="K50" i="4"/>
  <c r="J45" i="4" s="1"/>
  <c r="K45" i="4" s="1"/>
  <c r="K49" i="4"/>
  <c r="K48" i="4"/>
  <c r="K47" i="4"/>
  <c r="K46" i="4"/>
  <c r="I45" i="4"/>
  <c r="K40" i="4"/>
  <c r="K39" i="4"/>
  <c r="K38" i="4"/>
  <c r="K37" i="4"/>
  <c r="J36" i="4" s="1"/>
  <c r="K36" i="4" s="1"/>
  <c r="I36" i="4"/>
  <c r="J35" i="4"/>
  <c r="K35" i="4" s="1"/>
  <c r="K34" i="4"/>
  <c r="J32" i="4"/>
  <c r="K32" i="4" s="1"/>
  <c r="K31" i="4"/>
  <c r="K29" i="4"/>
  <c r="K28" i="4"/>
  <c r="J23" i="4" s="1"/>
  <c r="K23" i="4" s="1"/>
  <c r="K27" i="4"/>
  <c r="K26" i="4"/>
  <c r="K25" i="4"/>
  <c r="K24" i="4"/>
  <c r="I23" i="4"/>
  <c r="K20" i="4"/>
  <c r="I19" i="4"/>
  <c r="K16" i="4"/>
  <c r="I15" i="4"/>
  <c r="K14" i="4"/>
  <c r="K12" i="4"/>
  <c r="I11" i="4"/>
  <c r="K8" i="4"/>
  <c r="I7" i="4"/>
  <c r="K6" i="4"/>
  <c r="K88" i="3"/>
  <c r="K87" i="3"/>
  <c r="K86" i="3"/>
  <c r="K85" i="3"/>
  <c r="K84" i="3"/>
  <c r="K83" i="3"/>
  <c r="J82" i="3"/>
  <c r="K82" i="3" s="1"/>
  <c r="I82" i="3"/>
  <c r="K81" i="3"/>
  <c r="K80" i="3"/>
  <c r="K79" i="3"/>
  <c r="J75" i="3" s="1"/>
  <c r="K75" i="3" s="1"/>
  <c r="K78" i="3"/>
  <c r="K77" i="3"/>
  <c r="K76" i="3"/>
  <c r="I75" i="3"/>
  <c r="K74" i="3"/>
  <c r="K73" i="3"/>
  <c r="K72" i="3"/>
  <c r="K71" i="3"/>
  <c r="K70" i="3"/>
  <c r="K69" i="3"/>
  <c r="J65" i="3" s="1"/>
  <c r="K65" i="3" s="1"/>
  <c r="K68" i="3"/>
  <c r="K67" i="3"/>
  <c r="K66" i="3"/>
  <c r="I65" i="3"/>
  <c r="K64" i="3"/>
  <c r="K63" i="3"/>
  <c r="K62" i="3"/>
  <c r="K61" i="3"/>
  <c r="K60" i="3"/>
  <c r="J59" i="3" s="1"/>
  <c r="K59" i="3" s="1"/>
  <c r="I59" i="3"/>
  <c r="K58" i="3"/>
  <c r="K57" i="3"/>
  <c r="K56" i="3"/>
  <c r="K55" i="3"/>
  <c r="J54" i="3"/>
  <c r="K54" i="3" s="1"/>
  <c r="I54" i="3"/>
  <c r="K53" i="3"/>
  <c r="K52" i="3"/>
  <c r="K51" i="3"/>
  <c r="J46" i="3" s="1"/>
  <c r="K46" i="3" s="1"/>
  <c r="K50" i="3"/>
  <c r="K49" i="3"/>
  <c r="K48" i="3"/>
  <c r="K47" i="3"/>
  <c r="I46" i="3"/>
  <c r="K41" i="3"/>
  <c r="K40" i="3"/>
  <c r="K39" i="3"/>
  <c r="K38" i="3"/>
  <c r="J37" i="3" s="1"/>
  <c r="K37" i="3" s="1"/>
  <c r="I37" i="3"/>
  <c r="J36" i="3"/>
  <c r="K36" i="3" s="1"/>
  <c r="K35" i="3"/>
  <c r="J33" i="3"/>
  <c r="K33" i="3" s="1"/>
  <c r="K32" i="3"/>
  <c r="K30" i="3"/>
  <c r="K29" i="3"/>
  <c r="J24" i="3" s="1"/>
  <c r="K24" i="3" s="1"/>
  <c r="K28" i="3"/>
  <c r="K27" i="3"/>
  <c r="K26" i="3"/>
  <c r="K25" i="3"/>
  <c r="I24" i="3"/>
  <c r="J22" i="3"/>
  <c r="K22" i="3" s="1"/>
  <c r="J20" i="3" s="1"/>
  <c r="K20" i="3" s="1"/>
  <c r="K21" i="3"/>
  <c r="I20" i="3"/>
  <c r="J18" i="3"/>
  <c r="K18" i="3" s="1"/>
  <c r="J16" i="3" s="1"/>
  <c r="K16" i="3" s="1"/>
  <c r="K17" i="3"/>
  <c r="I16" i="3"/>
  <c r="K15" i="3"/>
  <c r="J14" i="3"/>
  <c r="K14" i="3" s="1"/>
  <c r="K13" i="3"/>
  <c r="J12" i="3" s="1"/>
  <c r="K12" i="3" s="1"/>
  <c r="I12" i="3"/>
  <c r="J10" i="3"/>
  <c r="K10" i="3" s="1"/>
  <c r="J8" i="3" s="1"/>
  <c r="K8" i="3" s="1"/>
  <c r="K9" i="3"/>
  <c r="I8" i="3"/>
  <c r="K7" i="3"/>
  <c r="G87" i="6"/>
  <c r="G86" i="6"/>
  <c r="G85" i="6"/>
  <c r="G84" i="6"/>
  <c r="G83" i="6"/>
  <c r="G82" i="6"/>
  <c r="E81" i="6"/>
  <c r="G80" i="6"/>
  <c r="G79" i="6"/>
  <c r="G78" i="6"/>
  <c r="G77" i="6"/>
  <c r="G76" i="6"/>
  <c r="G75" i="6"/>
  <c r="F74" i="6" s="1"/>
  <c r="G74" i="6" s="1"/>
  <c r="E74" i="6"/>
  <c r="G73" i="6"/>
  <c r="G72" i="6"/>
  <c r="G71" i="6"/>
  <c r="G70" i="6"/>
  <c r="G69" i="6"/>
  <c r="G68" i="6"/>
  <c r="G67" i="6"/>
  <c r="G66" i="6"/>
  <c r="G65" i="6"/>
  <c r="E64" i="6"/>
  <c r="G63" i="6"/>
  <c r="G62" i="6"/>
  <c r="G61" i="6"/>
  <c r="G60" i="6"/>
  <c r="G59" i="6"/>
  <c r="F58" i="6" s="1"/>
  <c r="G58" i="6" s="1"/>
  <c r="E58" i="6"/>
  <c r="G57" i="6"/>
  <c r="G56" i="6"/>
  <c r="G55" i="6"/>
  <c r="G54" i="6"/>
  <c r="E53" i="6"/>
  <c r="G52" i="6"/>
  <c r="G51" i="6"/>
  <c r="G50" i="6"/>
  <c r="G49" i="6"/>
  <c r="G48" i="6"/>
  <c r="G47" i="6"/>
  <c r="G46" i="6"/>
  <c r="E45" i="6"/>
  <c r="G40" i="6"/>
  <c r="G39" i="6"/>
  <c r="G38" i="6"/>
  <c r="G37" i="6"/>
  <c r="F36" i="6" s="1"/>
  <c r="E36" i="6"/>
  <c r="F35" i="6"/>
  <c r="G35" i="6" s="1"/>
  <c r="F34" i="6"/>
  <c r="G34" i="6" s="1"/>
  <c r="F32" i="6"/>
  <c r="G32" i="6" s="1"/>
  <c r="F31" i="6"/>
  <c r="G31" i="6" s="1"/>
  <c r="G29" i="6"/>
  <c r="G28" i="6"/>
  <c r="G27" i="6"/>
  <c r="G26" i="6"/>
  <c r="G25" i="6"/>
  <c r="G24" i="6"/>
  <c r="E23" i="6"/>
  <c r="G20" i="6"/>
  <c r="E19" i="6"/>
  <c r="G16" i="6"/>
  <c r="E15" i="6"/>
  <c r="G14" i="6"/>
  <c r="G12" i="6"/>
  <c r="E11" i="6"/>
  <c r="G8" i="6"/>
  <c r="E7" i="6"/>
  <c r="G6" i="6"/>
  <c r="G87" i="5"/>
  <c r="G86" i="5"/>
  <c r="G85" i="5"/>
  <c r="G84" i="5"/>
  <c r="G83" i="5"/>
  <c r="G82" i="5"/>
  <c r="E81" i="5"/>
  <c r="G80" i="5"/>
  <c r="G79" i="5"/>
  <c r="G78" i="5"/>
  <c r="G77" i="5"/>
  <c r="G76" i="5"/>
  <c r="G75" i="5"/>
  <c r="F74" i="5" s="1"/>
  <c r="G74" i="5" s="1"/>
  <c r="E74" i="5"/>
  <c r="G73" i="5"/>
  <c r="G72" i="5"/>
  <c r="G71" i="5"/>
  <c r="G70" i="5"/>
  <c r="G69" i="5"/>
  <c r="G68" i="5"/>
  <c r="G67" i="5"/>
  <c r="G66" i="5"/>
  <c r="G65" i="5"/>
  <c r="E64" i="5"/>
  <c r="G63" i="5"/>
  <c r="G62" i="5"/>
  <c r="G61" i="5"/>
  <c r="G60" i="5"/>
  <c r="G59" i="5"/>
  <c r="F58" i="5" s="1"/>
  <c r="G58" i="5" s="1"/>
  <c r="E58" i="5"/>
  <c r="G57" i="5"/>
  <c r="G56" i="5"/>
  <c r="G55" i="5"/>
  <c r="G54" i="5"/>
  <c r="E53" i="5"/>
  <c r="G52" i="5"/>
  <c r="G51" i="5"/>
  <c r="G50" i="5"/>
  <c r="G49" i="5"/>
  <c r="G48" i="5"/>
  <c r="G47" i="5"/>
  <c r="G46" i="5"/>
  <c r="E45" i="5"/>
  <c r="G40" i="5"/>
  <c r="G39" i="5"/>
  <c r="G38" i="5"/>
  <c r="G37" i="5"/>
  <c r="E36" i="5"/>
  <c r="F35" i="5"/>
  <c r="G35" i="5" s="1"/>
  <c r="F34" i="5"/>
  <c r="G34" i="5" s="1"/>
  <c r="F32" i="5"/>
  <c r="G32" i="5" s="1"/>
  <c r="F31" i="5"/>
  <c r="G31" i="5" s="1"/>
  <c r="G29" i="5"/>
  <c r="G28" i="5"/>
  <c r="G27" i="5"/>
  <c r="G26" i="5"/>
  <c r="G25" i="5"/>
  <c r="G24" i="5"/>
  <c r="E23" i="5"/>
  <c r="G20" i="5"/>
  <c r="E19" i="5"/>
  <c r="G16" i="5"/>
  <c r="E15" i="5"/>
  <c r="G14" i="5"/>
  <c r="G12" i="5"/>
  <c r="E11" i="5"/>
  <c r="G8" i="5"/>
  <c r="E7" i="5"/>
  <c r="G6" i="5"/>
  <c r="G87" i="4"/>
  <c r="G86" i="4"/>
  <c r="G85" i="4"/>
  <c r="G84" i="4"/>
  <c r="F81" i="4" s="1"/>
  <c r="G81" i="4" s="1"/>
  <c r="G83" i="4"/>
  <c r="G82" i="4"/>
  <c r="E81" i="4"/>
  <c r="G80" i="4"/>
  <c r="G79" i="4"/>
  <c r="G78" i="4"/>
  <c r="G77" i="4"/>
  <c r="G76" i="4"/>
  <c r="G75" i="4"/>
  <c r="F74" i="4" s="1"/>
  <c r="G74" i="4" s="1"/>
  <c r="E74" i="4"/>
  <c r="G73" i="4"/>
  <c r="G72" i="4"/>
  <c r="G71" i="4"/>
  <c r="G70" i="4"/>
  <c r="G69" i="4"/>
  <c r="G68" i="4"/>
  <c r="G67" i="4"/>
  <c r="G66" i="4"/>
  <c r="G65" i="4"/>
  <c r="E64" i="4"/>
  <c r="G63" i="4"/>
  <c r="G62" i="4"/>
  <c r="G61" i="4"/>
  <c r="G60" i="4"/>
  <c r="G59" i="4"/>
  <c r="E58" i="4"/>
  <c r="G57" i="4"/>
  <c r="G56" i="4"/>
  <c r="G55" i="4"/>
  <c r="G54" i="4"/>
  <c r="E53" i="4"/>
  <c r="G52" i="4"/>
  <c r="G51" i="4"/>
  <c r="G50" i="4"/>
  <c r="G49" i="4"/>
  <c r="G48" i="4"/>
  <c r="G47" i="4"/>
  <c r="G46" i="4"/>
  <c r="E45" i="4"/>
  <c r="G40" i="4"/>
  <c r="G39" i="4"/>
  <c r="G38" i="4"/>
  <c r="F36" i="4" s="1"/>
  <c r="G36" i="4" s="1"/>
  <c r="G37" i="4"/>
  <c r="E36" i="4"/>
  <c r="F35" i="4"/>
  <c r="G35" i="4" s="1"/>
  <c r="F34" i="4"/>
  <c r="G34" i="4" s="1"/>
  <c r="F32" i="4"/>
  <c r="G32" i="4" s="1"/>
  <c r="F31" i="4"/>
  <c r="G31" i="4" s="1"/>
  <c r="G29" i="4"/>
  <c r="G28" i="4"/>
  <c r="G27" i="4"/>
  <c r="G26" i="4"/>
  <c r="G25" i="4"/>
  <c r="G24" i="4"/>
  <c r="E23" i="4"/>
  <c r="G20" i="4"/>
  <c r="E19" i="4"/>
  <c r="G16" i="4"/>
  <c r="E15" i="4"/>
  <c r="G14" i="4"/>
  <c r="G12" i="4"/>
  <c r="E11" i="4"/>
  <c r="G8" i="4"/>
  <c r="E7" i="4"/>
  <c r="G6" i="4"/>
  <c r="J11" i="3" l="1"/>
  <c r="G36" i="6"/>
  <c r="F64" i="6"/>
  <c r="G64" i="6" s="1"/>
  <c r="F23" i="6"/>
  <c r="G23" i="6" s="1"/>
  <c r="F81" i="6"/>
  <c r="G81" i="6" s="1"/>
  <c r="F45" i="6"/>
  <c r="G45" i="6" s="1"/>
  <c r="F53" i="6"/>
  <c r="G53" i="6" s="1"/>
  <c r="F36" i="5"/>
  <c r="G36" i="5" s="1"/>
  <c r="F64" i="5"/>
  <c r="G64" i="5" s="1"/>
  <c r="F81" i="5"/>
  <c r="G81" i="5" s="1"/>
  <c r="F45" i="5"/>
  <c r="G45" i="5" s="1"/>
  <c r="F53" i="5"/>
  <c r="G53" i="5" s="1"/>
  <c r="F23" i="5"/>
  <c r="G23" i="5" s="1"/>
  <c r="F64" i="4"/>
  <c r="G64" i="4" s="1"/>
  <c r="F58" i="4"/>
  <c r="G58" i="4" s="1"/>
  <c r="F53" i="4"/>
  <c r="G53" i="4" s="1"/>
  <c r="F45" i="4"/>
  <c r="G45" i="4" s="1"/>
  <c r="F23" i="4"/>
  <c r="G23" i="4" s="1"/>
  <c r="I11" i="3" l="1"/>
  <c r="K11" i="3" s="1"/>
  <c r="G88" i="3"/>
  <c r="G87" i="3"/>
  <c r="G86" i="3"/>
  <c r="G85" i="3"/>
  <c r="G84" i="3"/>
  <c r="G83" i="3"/>
  <c r="F82" i="3"/>
  <c r="E82" i="3"/>
  <c r="G81" i="3"/>
  <c r="G80" i="3"/>
  <c r="G79" i="3"/>
  <c r="G78" i="3"/>
  <c r="G77" i="3"/>
  <c r="G76" i="3"/>
  <c r="E75" i="3"/>
  <c r="G74" i="3"/>
  <c r="G73" i="3"/>
  <c r="G72" i="3"/>
  <c r="G71" i="3"/>
  <c r="G70" i="3"/>
  <c r="G69" i="3"/>
  <c r="G68" i="3"/>
  <c r="G67" i="3"/>
  <c r="G66" i="3"/>
  <c r="E65" i="3"/>
  <c r="G64" i="3"/>
  <c r="G63" i="3"/>
  <c r="G62" i="3"/>
  <c r="G61" i="3"/>
  <c r="G60" i="3"/>
  <c r="F59" i="3"/>
  <c r="E59" i="3"/>
  <c r="G58" i="3"/>
  <c r="G57" i="3"/>
  <c r="G56" i="3"/>
  <c r="G55" i="3"/>
  <c r="F54" i="3"/>
  <c r="G54" i="3" s="1"/>
  <c r="E54" i="3"/>
  <c r="G53" i="3"/>
  <c r="G52" i="3"/>
  <c r="G51" i="3"/>
  <c r="G50" i="3"/>
  <c r="G49" i="3"/>
  <c r="G48" i="3"/>
  <c r="G47" i="3"/>
  <c r="E46" i="3"/>
  <c r="G41" i="3"/>
  <c r="G40" i="3"/>
  <c r="F37" i="3" s="1"/>
  <c r="G37" i="3" s="1"/>
  <c r="G39" i="3"/>
  <c r="G38" i="3"/>
  <c r="E37" i="3"/>
  <c r="F36" i="3"/>
  <c r="G36" i="3" s="1"/>
  <c r="F35" i="3"/>
  <c r="G35" i="3" s="1"/>
  <c r="F33" i="3"/>
  <c r="G33" i="3" s="1"/>
  <c r="F32" i="3"/>
  <c r="G32" i="3" s="1"/>
  <c r="G30" i="3"/>
  <c r="G29" i="3"/>
  <c r="G28" i="3"/>
  <c r="G27" i="3"/>
  <c r="G26" i="3"/>
  <c r="G25" i="3"/>
  <c r="E24" i="3"/>
  <c r="F22" i="3"/>
  <c r="G22" i="3" s="1"/>
  <c r="F20" i="3" s="1"/>
  <c r="G20" i="3" s="1"/>
  <c r="G21" i="3"/>
  <c r="E20" i="3"/>
  <c r="F18" i="3"/>
  <c r="G18" i="3" s="1"/>
  <c r="G17" i="3"/>
  <c r="F16" i="3" s="1"/>
  <c r="G16" i="3" s="1"/>
  <c r="E16" i="3"/>
  <c r="G15" i="3"/>
  <c r="F14" i="3"/>
  <c r="G14" i="3" s="1"/>
  <c r="G13" i="3"/>
  <c r="E12" i="3"/>
  <c r="F10" i="3"/>
  <c r="G10" i="3" s="1"/>
  <c r="G9" i="3"/>
  <c r="F8" i="3" s="1"/>
  <c r="G8" i="3" s="1"/>
  <c r="E8" i="3"/>
  <c r="G7" i="3"/>
  <c r="F46" i="3" l="1"/>
  <c r="G46" i="3" s="1"/>
  <c r="G59" i="3"/>
  <c r="G82" i="3"/>
  <c r="F65" i="3"/>
  <c r="G65" i="3" s="1"/>
  <c r="F75" i="3"/>
  <c r="G75" i="3" s="1"/>
  <c r="F12" i="3"/>
  <c r="G12" i="3" s="1"/>
  <c r="F24" i="3"/>
  <c r="G24" i="3" s="1"/>
  <c r="F11" i="3" l="1"/>
  <c r="E11" i="3" s="1"/>
  <c r="G11" i="3" s="1"/>
  <c r="G13" i="4"/>
  <c r="F11" i="4"/>
  <c r="G11" i="4"/>
  <c r="G13" i="5"/>
  <c r="F11" i="5" s="1"/>
  <c r="G11" i="5" s="1"/>
  <c r="G13" i="6"/>
  <c r="F11" i="6"/>
  <c r="G11" i="6" s="1"/>
  <c r="G21" i="4"/>
  <c r="F19" i="4" s="1"/>
  <c r="G19" i="4" s="1"/>
  <c r="G21" i="5"/>
  <c r="F19" i="5" s="1"/>
  <c r="G19" i="5" s="1"/>
  <c r="G21" i="6"/>
  <c r="F19" i="6"/>
  <c r="G19" i="6" s="1"/>
  <c r="K19" i="5"/>
  <c r="J19" i="5"/>
  <c r="K21" i="5"/>
  <c r="J21" i="5"/>
  <c r="G15" i="4"/>
  <c r="F15" i="4"/>
  <c r="G17" i="4"/>
  <c r="F17" i="4"/>
  <c r="K11" i="5"/>
  <c r="J11" i="5"/>
  <c r="K13" i="5"/>
  <c r="J13" i="5"/>
  <c r="E10" i="6"/>
  <c r="F9" i="6"/>
  <c r="G9" i="6"/>
  <c r="F7" i="6"/>
  <c r="G7" i="6"/>
  <c r="F10" i="6"/>
  <c r="G10" i="6"/>
  <c r="K10" i="4"/>
  <c r="J9" i="4"/>
  <c r="K9" i="4"/>
  <c r="J7" i="4"/>
  <c r="K7" i="4"/>
  <c r="J10" i="4"/>
  <c r="I10" i="4"/>
  <c r="K19" i="4"/>
  <c r="J19" i="4"/>
  <c r="K21" i="4"/>
  <c r="J21" i="4"/>
  <c r="K15" i="5"/>
  <c r="J15" i="5"/>
  <c r="K17" i="5"/>
  <c r="J17" i="5"/>
  <c r="K11" i="4"/>
  <c r="J11" i="4"/>
  <c r="K13" i="4"/>
  <c r="J13" i="4"/>
  <c r="F17" i="5"/>
  <c r="G17" i="5"/>
  <c r="F15" i="5"/>
  <c r="G15" i="5"/>
  <c r="K15" i="4"/>
  <c r="J15" i="4"/>
  <c r="K17" i="4"/>
  <c r="J17" i="4"/>
  <c r="E10" i="4"/>
  <c r="F9" i="4"/>
  <c r="G9" i="4"/>
  <c r="F7" i="4"/>
  <c r="G7" i="4"/>
  <c r="F10" i="4"/>
  <c r="G10" i="4"/>
  <c r="G10" i="5"/>
  <c r="F9" i="5"/>
  <c r="G9" i="5"/>
  <c r="F7" i="5"/>
  <c r="G7" i="5"/>
  <c r="F10" i="5"/>
  <c r="E10" i="5"/>
  <c r="I10" i="6"/>
  <c r="J9" i="6"/>
  <c r="K9" i="6"/>
  <c r="J7" i="6"/>
  <c r="K7" i="6"/>
  <c r="J10" i="6"/>
  <c r="K10" i="6"/>
  <c r="K11" i="6"/>
  <c r="J13" i="6"/>
  <c r="K13" i="6"/>
  <c r="J11" i="6"/>
  <c r="F17" i="6"/>
  <c r="G17" i="6"/>
  <c r="F15" i="6"/>
  <c r="G15" i="6"/>
  <c r="J17" i="6"/>
  <c r="K17" i="6"/>
  <c r="J15" i="6"/>
  <c r="K15" i="6"/>
  <c r="J21" i="6"/>
  <c r="K21" i="6"/>
  <c r="J19" i="6"/>
  <c r="K19" i="6"/>
  <c r="I10" i="5"/>
  <c r="J9" i="5"/>
  <c r="K9" i="5"/>
  <c r="J7" i="5"/>
  <c r="K7" i="5"/>
  <c r="J10" i="5"/>
  <c r="K10"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Vicente</author>
  </authors>
  <commentList>
    <comment ref="F13" authorId="0" shapeId="0" xr:uid="{B82E1916-739A-48AD-9780-6326ADE7E79F}">
      <text>
        <r>
          <rPr>
            <b/>
            <sz val="9"/>
            <color indexed="81"/>
            <rFont val="Tahoma"/>
            <family val="2"/>
          </rPr>
          <t>MO DISPONIBLE</t>
        </r>
        <r>
          <rPr>
            <sz val="9"/>
            <color indexed="81"/>
            <rFont val="Tahoma"/>
            <family val="2"/>
          </rPr>
          <t xml:space="preserve">
</t>
        </r>
      </text>
    </comment>
    <comment ref="F47" authorId="0" shapeId="0" xr:uid="{1AA97D5F-6CC4-4F87-9937-6D3F6EBE26B5}">
      <text>
        <r>
          <rPr>
            <b/>
            <sz val="9"/>
            <color indexed="81"/>
            <rFont val="Tahoma"/>
            <charset val="1"/>
          </rPr>
          <t>dato no disponible</t>
        </r>
        <r>
          <rPr>
            <sz val="9"/>
            <color indexed="81"/>
            <rFont val="Tahoma"/>
            <charset val="1"/>
          </rPr>
          <t xml:space="preserve">
</t>
        </r>
      </text>
    </comment>
    <comment ref="F51" authorId="0" shapeId="0" xr:uid="{28384988-52CF-476A-92ED-E5A817CBBD34}">
      <text>
        <r>
          <rPr>
            <b/>
            <sz val="9"/>
            <color indexed="81"/>
            <rFont val="Tahoma"/>
            <charset val="1"/>
          </rPr>
          <t>ND</t>
        </r>
      </text>
    </comment>
    <comment ref="F55" authorId="0" shapeId="0" xr:uid="{1DE259EC-568B-48A8-BB27-E41AD881EC53}">
      <text>
        <r>
          <rPr>
            <b/>
            <sz val="9"/>
            <color indexed="81"/>
            <rFont val="Tahoma"/>
            <charset val="1"/>
          </rPr>
          <t>Vicente:</t>
        </r>
        <r>
          <rPr>
            <sz val="9"/>
            <color indexed="81"/>
            <rFont val="Tahoma"/>
            <charset val="1"/>
          </rPr>
          <t xml:space="preserve">
ND</t>
        </r>
      </text>
    </comment>
    <comment ref="F60" authorId="0" shapeId="0" xr:uid="{673AFF19-DE4C-4796-A10C-FDAA23591E1A}">
      <text>
        <r>
          <rPr>
            <b/>
            <sz val="9"/>
            <color indexed="81"/>
            <rFont val="Tahoma"/>
            <charset val="1"/>
          </rPr>
          <t>ND</t>
        </r>
        <r>
          <rPr>
            <sz val="9"/>
            <color indexed="81"/>
            <rFont val="Tahoma"/>
            <charset val="1"/>
          </rPr>
          <t xml:space="preserve">
</t>
        </r>
      </text>
    </comment>
    <comment ref="F66" authorId="0" shapeId="0" xr:uid="{E7762CB7-091F-41CC-B487-335A3DFF5D69}">
      <text>
        <r>
          <rPr>
            <b/>
            <sz val="9"/>
            <color indexed="81"/>
            <rFont val="Tahoma"/>
            <charset val="1"/>
          </rPr>
          <t>ND</t>
        </r>
        <r>
          <rPr>
            <sz val="9"/>
            <color indexed="81"/>
            <rFont val="Tahoma"/>
            <charset val="1"/>
          </rPr>
          <t xml:space="preserve">
</t>
        </r>
      </text>
    </comment>
    <comment ref="F76" authorId="0" shapeId="0" xr:uid="{6C39B3FE-83F3-4339-B732-1430BC67DD82}">
      <text>
        <r>
          <rPr>
            <b/>
            <sz val="9"/>
            <color indexed="81"/>
            <rFont val="Tahoma"/>
            <charset val="1"/>
          </rPr>
          <t>ND</t>
        </r>
        <r>
          <rPr>
            <sz val="9"/>
            <color indexed="81"/>
            <rFont val="Tahoma"/>
            <charset val="1"/>
          </rPr>
          <t xml:space="preserve">
</t>
        </r>
      </text>
    </comment>
    <comment ref="F83" authorId="0" shapeId="0" xr:uid="{2954812B-FAC8-4B12-A579-27706BC793D3}">
      <text>
        <r>
          <rPr>
            <b/>
            <sz val="9"/>
            <color indexed="81"/>
            <rFont val="Tahoma"/>
            <charset val="1"/>
          </rPr>
          <t>ND</t>
        </r>
        <r>
          <rPr>
            <sz val="9"/>
            <color indexed="81"/>
            <rFont val="Tahoma"/>
            <charset val="1"/>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Vicente</author>
  </authors>
  <commentList>
    <comment ref="F12" authorId="0" shapeId="0" xr:uid="{DB3B9B10-BB1E-4CA8-82DC-242A0D01FE10}">
      <text>
        <r>
          <rPr>
            <b/>
            <sz val="9"/>
            <color indexed="81"/>
            <rFont val="Tahoma"/>
            <family val="2"/>
          </rPr>
          <t>ND</t>
        </r>
        <r>
          <rPr>
            <sz val="9"/>
            <color indexed="81"/>
            <rFont val="Tahoma"/>
            <family val="2"/>
          </rPr>
          <t xml:space="preserve">
</t>
        </r>
      </text>
    </comment>
    <comment ref="F48" authorId="0" shapeId="0" xr:uid="{F574C771-C167-443D-919C-F9D1CCFB6228}">
      <text>
        <r>
          <rPr>
            <b/>
            <sz val="9"/>
            <color indexed="81"/>
            <rFont val="Tahoma"/>
            <charset val="1"/>
          </rPr>
          <t>ND</t>
        </r>
        <r>
          <rPr>
            <sz val="9"/>
            <color indexed="81"/>
            <rFont val="Tahoma"/>
            <charset val="1"/>
          </rPr>
          <t xml:space="preserve">
</t>
        </r>
      </text>
    </comment>
    <comment ref="F50" authorId="0" shapeId="0" xr:uid="{23395129-AD6A-4F18-BBF6-EC78F6661AB7}">
      <text>
        <r>
          <rPr>
            <b/>
            <sz val="9"/>
            <color indexed="81"/>
            <rFont val="Tahoma"/>
            <charset val="1"/>
          </rPr>
          <t>ND</t>
        </r>
        <r>
          <rPr>
            <sz val="9"/>
            <color indexed="81"/>
            <rFont val="Tahoma"/>
            <charset val="1"/>
          </rPr>
          <t xml:space="preserve">
</t>
        </r>
      </text>
    </comment>
    <comment ref="F56" authorId="0" shapeId="0" xr:uid="{22EE9AC2-1E6E-4634-947E-99DA3565BFB1}">
      <text>
        <r>
          <rPr>
            <b/>
            <sz val="9"/>
            <color indexed="81"/>
            <rFont val="Tahoma"/>
            <charset val="1"/>
          </rPr>
          <t>ND</t>
        </r>
        <r>
          <rPr>
            <sz val="9"/>
            <color indexed="81"/>
            <rFont val="Tahoma"/>
            <charset val="1"/>
          </rPr>
          <t xml:space="preserve">
</t>
        </r>
      </text>
    </comment>
    <comment ref="F61" authorId="0" shapeId="0" xr:uid="{9E76DC98-35BA-4D8C-907D-3C2ADBAAC7A9}">
      <text>
        <r>
          <rPr>
            <b/>
            <sz val="9"/>
            <color indexed="81"/>
            <rFont val="Tahoma"/>
            <charset val="1"/>
          </rPr>
          <t>ND</t>
        </r>
        <r>
          <rPr>
            <sz val="9"/>
            <color indexed="81"/>
            <rFont val="Tahoma"/>
            <charset val="1"/>
          </rPr>
          <t xml:space="preserve">
</t>
        </r>
      </text>
    </comment>
    <comment ref="F67" authorId="0" shapeId="0" xr:uid="{45D985B5-C8B9-4E37-979A-034B056D758F}">
      <text>
        <r>
          <rPr>
            <b/>
            <sz val="9"/>
            <color indexed="81"/>
            <rFont val="Tahoma"/>
            <charset val="1"/>
          </rPr>
          <t>ND</t>
        </r>
      </text>
    </comment>
    <comment ref="F77" authorId="0" shapeId="0" xr:uid="{93347F87-EC26-4A6B-BCD8-33A5C4D1EA00}">
      <text>
        <r>
          <rPr>
            <b/>
            <sz val="9"/>
            <color indexed="81"/>
            <rFont val="Tahoma"/>
            <charset val="1"/>
          </rPr>
          <t>ND</t>
        </r>
        <r>
          <rPr>
            <sz val="9"/>
            <color indexed="81"/>
            <rFont val="Tahoma"/>
            <charset val="1"/>
          </rPr>
          <t xml:space="preserve">
</t>
        </r>
      </text>
    </comment>
    <comment ref="F84" authorId="0" shapeId="0" xr:uid="{98194E95-D248-4428-95E9-44494A071C51}">
      <text>
        <r>
          <rPr>
            <b/>
            <sz val="9"/>
            <color indexed="81"/>
            <rFont val="Tahoma"/>
            <charset val="1"/>
          </rPr>
          <t>ND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Vicente</author>
  </authors>
  <commentList>
    <comment ref="F50" authorId="0" shapeId="0" xr:uid="{D51039B2-5B29-438D-BBE8-EFEDB55D4A17}">
      <text>
        <r>
          <rPr>
            <b/>
            <sz val="9"/>
            <color indexed="81"/>
            <rFont val="Tahoma"/>
            <charset val="1"/>
          </rPr>
          <t>ND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Vicente</author>
  </authors>
  <commentList>
    <comment ref="F50" authorId="0" shapeId="0" xr:uid="{216FDC66-5841-4E48-9E30-BE808F30B5DA}">
      <text>
        <r>
          <rPr>
            <b/>
            <sz val="9"/>
            <color indexed="81"/>
            <rFont val="Tahoma"/>
            <charset val="1"/>
          </rPr>
          <t>ND</t>
        </r>
      </text>
    </comment>
  </commentList>
</comments>
</file>

<file path=xl/sharedStrings.xml><?xml version="1.0" encoding="utf-8"?>
<sst xmlns="http://schemas.openxmlformats.org/spreadsheetml/2006/main" count="1593" uniqueCount="310">
  <si>
    <t xml:space="preserve">Indicadores </t>
  </si>
  <si>
    <t>Procedimientos asociados</t>
  </si>
  <si>
    <t>Cod</t>
  </si>
  <si>
    <t>Denominación Indicador</t>
  </si>
  <si>
    <t>Denominación</t>
  </si>
  <si>
    <t>Descripción e Fonte de Información</t>
  </si>
  <si>
    <t>Meta</t>
  </si>
  <si>
    <t>Resultado</t>
  </si>
  <si>
    <t>Observacións</t>
  </si>
  <si>
    <t>Indicadores dos Programas de Calidade</t>
  </si>
  <si>
    <t>I6</t>
  </si>
  <si>
    <t>% Participación do PAS do centro en plans de formación</t>
  </si>
  <si>
    <t>PE-01 Xestión do PAS</t>
  </si>
  <si>
    <t>----</t>
  </si>
  <si>
    <t>Indicadores institucionais da Universidade de Vigo</t>
  </si>
  <si>
    <t>I27</t>
  </si>
  <si>
    <t xml:space="preserve">Nº Queixas recibidas </t>
  </si>
  <si>
    <t>MC-02: Xestión das queixas, suxestións e parabéns</t>
  </si>
  <si>
    <t>I28</t>
  </si>
  <si>
    <t>% de Titulacións que renovaron a súa acreditación</t>
  </si>
  <si>
    <t>DO-0101: Deseño, verificación, modificación e acreditación das titulacións oficiais</t>
  </si>
  <si>
    <t>I29-1</t>
  </si>
  <si>
    <t>Nº Titulacións en proceso de verificación</t>
  </si>
  <si>
    <t>I29-2</t>
  </si>
  <si>
    <t>Nº Titulacións en proceso de modificación substancial</t>
  </si>
  <si>
    <t>I29-3</t>
  </si>
  <si>
    <t>Nº Titulacións en proceso de renovación da acreditación</t>
  </si>
  <si>
    <t>I30</t>
  </si>
  <si>
    <t>% Titulacións con avaliación favorable en Seguimento</t>
  </si>
  <si>
    <t>DO-0102: Seguimento e mellora das titulacións</t>
  </si>
  <si>
    <t>I31</t>
  </si>
  <si>
    <t>Nº Titulacións en proceso de Seguimento</t>
  </si>
  <si>
    <t>I32</t>
  </si>
  <si>
    <t>Nº Titulacións en proceso de extinción ou suspensión</t>
  </si>
  <si>
    <t>DO-0103: Suspensión e extinción dunha titulación</t>
  </si>
  <si>
    <t>I33</t>
  </si>
  <si>
    <t>Nº Accións de promoción realizadas</t>
  </si>
  <si>
    <t>DO-0202 Promoción das titulacións</t>
  </si>
  <si>
    <t>I34</t>
  </si>
  <si>
    <t>Nº Accións de mellora definidas neste curso</t>
  </si>
  <si>
    <t>I37</t>
  </si>
  <si>
    <t>Grao de Satisfacción do estudantado co PAT</t>
  </si>
  <si>
    <t>DO-0203: Orientación do estudantado e atención ás NEAE</t>
  </si>
  <si>
    <t>I40</t>
  </si>
  <si>
    <t>Nº de procedementos actualizados no curso académico</t>
  </si>
  <si>
    <t>XD-01: Control dos documentos e dos rexistros</t>
  </si>
  <si>
    <t>I41</t>
  </si>
  <si>
    <t>% Rexistros en estado completado na aplicación SGIC</t>
  </si>
  <si>
    <t>varias</t>
  </si>
  <si>
    <t>Panel de indicadores- Cadro de mando do Grao en Publicidade e Relacións Públicas</t>
  </si>
  <si>
    <t>I1-I2</t>
  </si>
  <si>
    <t>Nº Estudantes de novo ingreso (Grao e Máster)</t>
  </si>
  <si>
    <t>AC-01: Acceso, evolución e Expedición de Titulos Oficiais</t>
  </si>
  <si>
    <r>
      <rPr>
        <b/>
        <sz val="10"/>
        <color theme="1"/>
        <rFont val="Aptos Narrow"/>
        <family val="2"/>
        <scheme val="minor"/>
      </rPr>
      <t xml:space="preserve">Cubrir Meta e Resultado
</t>
    </r>
    <r>
      <rPr>
        <sz val="10"/>
        <color theme="1"/>
        <rFont val="Aptos Narrow"/>
        <family val="2"/>
        <scheme val="minor"/>
      </rPr>
      <t xml:space="preserve">Elixir o documento Grao ACC_1 ou Máster ACC_1, segundo o caso:
https://secretaria.uvigo.gal/uv/web/transparencia/informe/show/5/51/63 
</t>
    </r>
    <r>
      <rPr>
        <b/>
        <sz val="10"/>
        <color theme="1"/>
        <rFont val="Aptos Narrow"/>
        <family val="2"/>
        <scheme val="minor"/>
      </rPr>
      <t>Os resultados son do curso 23/24</t>
    </r>
  </si>
  <si>
    <t>I3</t>
  </si>
  <si>
    <t>Indicadores de mobilidade do estudantado</t>
  </si>
  <si>
    <t>DO-0205: Xestión da mobilidade</t>
  </si>
  <si>
    <t xml:space="preserve">Nº dos obxectivos I3-1 e I3-2 que se acadan </t>
  </si>
  <si>
    <t>I3-1</t>
  </si>
  <si>
    <t>Nº Estudantes propios que participan en programas de mobilidade</t>
  </si>
  <si>
    <r>
      <rPr>
        <b/>
        <sz val="10"/>
        <color theme="1"/>
        <rFont val="Aptos Narrow"/>
        <family val="2"/>
        <scheme val="minor"/>
      </rPr>
      <t>Cubrir Meta e Resultado</t>
    </r>
    <r>
      <rPr>
        <sz val="10"/>
        <color theme="1"/>
        <rFont val="Aptos Narrow"/>
        <family val="2"/>
        <scheme val="minor"/>
      </rPr>
      <t xml:space="preserve">
Selecciónar o dato da titulación da columna "Total_SAÍNTE" da Folla Mobilidade_TOTAL do documento </t>
    </r>
    <r>
      <rPr>
        <i/>
        <sz val="10"/>
        <color theme="1"/>
        <rFont val="Aptos Narrow"/>
        <family val="2"/>
        <scheme val="minor"/>
      </rPr>
      <t xml:space="preserve">"Mobilidade" </t>
    </r>
    <r>
      <rPr>
        <sz val="10"/>
        <color theme="1"/>
        <rFont val="Aptos Narrow"/>
        <family val="2"/>
        <scheme val="minor"/>
      </rPr>
      <t xml:space="preserve">do portal de transparencia. 
https://secretaria.uvigo.gal/uv/web/transparencia/informe/show/5/4/19
</t>
    </r>
    <r>
      <rPr>
        <b/>
        <sz val="10"/>
        <color theme="1"/>
        <rFont val="Aptos Narrow"/>
        <family val="2"/>
        <scheme val="minor"/>
      </rPr>
      <t>Os resultados son do curso 23/24</t>
    </r>
  </si>
  <si>
    <t>I3-2</t>
  </si>
  <si>
    <t>% Estudantes que participan en programas de mobilidade</t>
  </si>
  <si>
    <r>
      <rPr>
        <b/>
        <sz val="10"/>
        <color theme="1"/>
        <rFont val="Aptos Narrow"/>
        <family val="2"/>
        <scheme val="minor"/>
      </rPr>
      <t xml:space="preserve">Só Cubrir a Meta. O Resultado calcúlase de xeito automático
</t>
    </r>
    <r>
      <rPr>
        <sz val="10"/>
        <color theme="1"/>
        <rFont val="Aptos Narrow"/>
        <family val="2"/>
        <scheme val="minor"/>
      </rPr>
      <t>% Estudantado que participa en programas de mobilidade con relación ao estudantado matriculado. 
Porcentaxe que se calcula de xeito automático, a partir do indicador I3-1 e I45</t>
    </r>
  </si>
  <si>
    <t>I4</t>
  </si>
  <si>
    <t>Resultados dos indicadores do SGC</t>
  </si>
  <si>
    <t>DE-02  Seguimento e Medición</t>
  </si>
  <si>
    <r>
      <rPr>
        <b/>
        <sz val="10"/>
        <color theme="1"/>
        <rFont val="Aptos Narrow"/>
        <family val="2"/>
        <scheme val="minor"/>
      </rPr>
      <t xml:space="preserve">Non Cubrir a Meta nin o Resultado. Calcúlanse de xeito automático
</t>
    </r>
    <r>
      <rPr>
        <sz val="10"/>
        <color theme="1"/>
        <rFont val="Aptos Narrow"/>
        <family val="2"/>
        <scheme val="minor"/>
      </rPr>
      <t>Este indicador mostra a porcentaxe dos obxectivos que acadan as súas metas establecidas.</t>
    </r>
  </si>
  <si>
    <t>I5</t>
  </si>
  <si>
    <t>Indicadores de formación do PDI</t>
  </si>
  <si>
    <t>PE-02 Xestión de PDI</t>
  </si>
  <si>
    <t xml:space="preserve">Nº dos obxectivos I5-1 e I5-2 que se acadan </t>
  </si>
  <si>
    <t>I5-1</t>
  </si>
  <si>
    <t>Nº PDI en plans de formación do título</t>
  </si>
  <si>
    <r>
      <rPr>
        <b/>
        <sz val="10"/>
        <color theme="1"/>
        <rFont val="Aptos Narrow"/>
        <family val="2"/>
        <scheme val="minor"/>
      </rPr>
      <t xml:space="preserve">Cubrir Meta e Resultado </t>
    </r>
    <r>
      <rPr>
        <sz val="10"/>
        <color theme="1"/>
        <rFont val="Aptos Narrow"/>
        <family val="2"/>
        <scheme val="minor"/>
      </rPr>
      <t xml:space="preserve">
Seleccionar o dato na consulta "</t>
    </r>
    <r>
      <rPr>
        <i/>
        <sz val="10"/>
        <color theme="1"/>
        <rFont val="Aptos Narrow"/>
        <family val="2"/>
        <scheme val="minor"/>
      </rPr>
      <t xml:space="preserve">FOR.Formación e mobilidade do PDI" </t>
    </r>
    <r>
      <rPr>
        <sz val="10"/>
        <color theme="1"/>
        <rFont val="Aptos Narrow"/>
        <family val="2"/>
        <scheme val="minor"/>
      </rPr>
      <t xml:space="preserve">do portal de transparencia
https://secretaria.uvigo.gal/uv/web/transparencia/informe/show/5/34/68
</t>
    </r>
    <r>
      <rPr>
        <b/>
        <sz val="10"/>
        <color theme="1"/>
        <rFont val="Aptos Narrow"/>
        <family val="2"/>
        <scheme val="minor"/>
      </rPr>
      <t>Os resultados son do curso 23/24</t>
    </r>
  </si>
  <si>
    <t>I5-2</t>
  </si>
  <si>
    <t>% Participación do PDI do título en plans de formación</t>
  </si>
  <si>
    <r>
      <rPr>
        <b/>
        <sz val="10"/>
        <color theme="1"/>
        <rFont val="Aptos Narrow"/>
        <family val="2"/>
        <scheme val="minor"/>
      </rPr>
      <t>Cubrir a Meta. O Resultado calcúlase de xeito automático.</t>
    </r>
    <r>
      <rPr>
        <sz val="10"/>
        <color theme="1"/>
        <rFont val="Aptos Narrow"/>
        <family val="2"/>
        <scheme val="minor"/>
      </rPr>
      <t xml:space="preserve">
É a porcentaxe do PDI que participa en plans de formación, que se calcula de xeito automático a partir do indicador I5-1 e I46</t>
    </r>
  </si>
  <si>
    <t>I6-AI</t>
  </si>
  <si>
    <t>% Participación do PDI en Grupos de Innovación Docente</t>
  </si>
  <si>
    <r>
      <t xml:space="preserve">Só cubrir o Resultado, é un indicador informativo
</t>
    </r>
    <r>
      <rPr>
        <sz val="10"/>
        <color theme="1"/>
        <rFont val="Aptos Narrow"/>
        <family val="2"/>
        <scheme val="minor"/>
      </rPr>
      <t xml:space="preserve">E a porcentaxe do PDI que participa en Grupos de innovación docente </t>
    </r>
  </si>
  <si>
    <t>I7</t>
  </si>
  <si>
    <t>% PDI do título avaliado polo programa DOCENTIA e resultados obtidos</t>
  </si>
  <si>
    <t xml:space="preserve">Nº dos obxectivos (I7-1 e I7-2) que se acadan </t>
  </si>
  <si>
    <t>I7-1</t>
  </si>
  <si>
    <t>Nº PDI avaliado en DOCENTIA</t>
  </si>
  <si>
    <r>
      <rPr>
        <b/>
        <sz val="10"/>
        <color theme="1"/>
        <rFont val="Aptos Narrow"/>
        <family val="2"/>
        <scheme val="minor"/>
      </rPr>
      <t xml:space="preserve">Cubrir Meta e Resultado
</t>
    </r>
    <r>
      <rPr>
        <sz val="10"/>
        <color theme="1"/>
        <rFont val="Aptos Narrow"/>
        <family val="2"/>
        <scheme val="minor"/>
      </rPr>
      <t xml:space="preserve">Nº acumulado do PDI avaliado en todas as convocatorias do Docentia. Sumar o PDI avaliado do conxunto das convocatorias de avaliación 
</t>
    </r>
    <r>
      <rPr>
        <b/>
        <sz val="10"/>
        <color theme="1"/>
        <rFont val="Aptos Narrow"/>
        <family val="2"/>
        <scheme val="minor"/>
      </rPr>
      <t>(Suma das 4 convocatorias)</t>
    </r>
  </si>
  <si>
    <t>I7-2</t>
  </si>
  <si>
    <t>% PDI que participa en DOCENTIA</t>
  </si>
  <si>
    <r>
      <rPr>
        <b/>
        <sz val="10"/>
        <color theme="1"/>
        <rFont val="Aptos Narrow"/>
        <family val="2"/>
        <scheme val="minor"/>
      </rPr>
      <t xml:space="preserve">Só Cubrir a Meta. O Resultado calcúlase de xeito automático.
</t>
    </r>
    <r>
      <rPr>
        <sz val="10"/>
        <color theme="1"/>
        <rFont val="Aptos Narrow"/>
        <family val="2"/>
        <scheme val="minor"/>
      </rPr>
      <t>% do PDI avaliado entre o Nº total de PDI que imparte docencia na titulación, que se calcula a partir do  indicador I7-1 e I46.</t>
    </r>
  </si>
  <si>
    <t>I7-3</t>
  </si>
  <si>
    <t>Resultados do PDI avaliado</t>
  </si>
  <si>
    <t>Engadir a información da titulación da táboa "2.7 Resultados por centro" do informe institucional de resultados na folla de anexos
https://www.uvigo.gal/universidade/calidade/programas-calidade/docencia/programa-docentia</t>
  </si>
  <si>
    <t>I8</t>
  </si>
  <si>
    <t xml:space="preserve">Indicadores de mobilidade do PDI </t>
  </si>
  <si>
    <t xml:space="preserve">Nº dos obxectivos (I8-1 e I8-2) que se acadan </t>
  </si>
  <si>
    <t>I8-1</t>
  </si>
  <si>
    <t>Nº PDI propio que participa en programas de mobilidade</t>
  </si>
  <si>
    <r>
      <rPr>
        <b/>
        <sz val="10"/>
        <color theme="1"/>
        <rFont val="Aptos Narrow"/>
        <family val="2"/>
        <scheme val="minor"/>
      </rPr>
      <t xml:space="preserve">Cubrir Meta e Resultado
</t>
    </r>
    <r>
      <rPr>
        <sz val="10"/>
        <color theme="1"/>
        <rFont val="Aptos Narrow"/>
        <family val="2"/>
        <scheme val="minor"/>
      </rPr>
      <t xml:space="preserve">Seleccionar o dato na consulta </t>
    </r>
    <r>
      <rPr>
        <i/>
        <sz val="10"/>
        <color theme="1"/>
        <rFont val="Aptos Narrow"/>
        <family val="2"/>
        <scheme val="minor"/>
      </rPr>
      <t>"FOR. Formación e mobilidade do PDI"</t>
    </r>
    <r>
      <rPr>
        <sz val="10"/>
        <color theme="1"/>
        <rFont val="Aptos Narrow"/>
        <family val="2"/>
        <scheme val="minor"/>
      </rPr>
      <t xml:space="preserve"> do portal de transparencia
https://secretaria.uvigo.gal/uv/web/transparencia/informe/show/5/34/68
</t>
    </r>
    <r>
      <rPr>
        <b/>
        <sz val="10"/>
        <color theme="1"/>
        <rFont val="Aptos Narrow"/>
        <family val="2"/>
        <scheme val="minor"/>
      </rPr>
      <t>Os resultados son do curso 23/24</t>
    </r>
  </si>
  <si>
    <t>I8-2</t>
  </si>
  <si>
    <t>% de PDI que participa en programas de mobilidade</t>
  </si>
  <si>
    <r>
      <rPr>
        <b/>
        <sz val="10"/>
        <color theme="1"/>
        <rFont val="Aptos Narrow"/>
        <family val="2"/>
        <scheme val="minor"/>
      </rPr>
      <t xml:space="preserve">Só Cubrir a Meta. O Resultado calcúlase de xeito automático.
</t>
    </r>
    <r>
      <rPr>
        <sz val="10"/>
        <color theme="1"/>
        <rFont val="Aptos Narrow"/>
        <family val="2"/>
        <scheme val="minor"/>
      </rPr>
      <t>% de PDI que participa en programas de mobilidade con relación ao PDI total, que se calcula a partir dos indicadores I8-1 e I46</t>
    </r>
  </si>
  <si>
    <t>I9</t>
  </si>
  <si>
    <t xml:space="preserve">Distribución de alumnado por centros de prácticas </t>
  </si>
  <si>
    <t>DO-0204 Xestión de prácticas</t>
  </si>
  <si>
    <t>Este indicador atópase no rexistro "R1 DO-0204" na aplicación SGIC da secretaría virtual: https://secretaria.uvigo.gal/uv/web/sgic/admin/evidencias/list</t>
  </si>
  <si>
    <t>I10</t>
  </si>
  <si>
    <t>Indicadores de resultados</t>
  </si>
  <si>
    <t>DE-02  Seguimento e Medición; 
DE-03 Revisión do sistema pola dirección</t>
  </si>
  <si>
    <t xml:space="preserve">Nº dos obxectivos (I10-1 ata I10-12) que se acadan </t>
  </si>
  <si>
    <t>I10-1</t>
  </si>
  <si>
    <t>Taxa de graduación da titulación</t>
  </si>
  <si>
    <r>
      <rPr>
        <b/>
        <sz val="10"/>
        <rFont val="Aptos Narrow"/>
        <family val="2"/>
        <scheme val="minor"/>
      </rPr>
      <t xml:space="preserve">Cubrir Meta e Resultado
</t>
    </r>
    <r>
      <rPr>
        <sz val="10"/>
        <rFont val="Aptos Narrow"/>
        <family val="2"/>
        <scheme val="minor"/>
      </rPr>
      <t xml:space="preserve">Escoller o documento excel do grao ou máster segundo o caso, do menú de GRA. Graduación
https://secretaria.uvigo.gal/uv/web/transparencia/informe/show/5/51/66
</t>
    </r>
    <r>
      <rPr>
        <b/>
        <sz val="10"/>
        <rFont val="Aptos Narrow"/>
        <family val="2"/>
        <scheme val="minor"/>
      </rPr>
      <t>Os resultados son do curso 22/23</t>
    </r>
  </si>
  <si>
    <t>I10-2</t>
  </si>
  <si>
    <t>Taxa de abandono da titulación (CURSA)</t>
  </si>
  <si>
    <r>
      <rPr>
        <b/>
        <sz val="10"/>
        <rFont val="Aptos Narrow"/>
        <family val="2"/>
        <scheme val="minor"/>
      </rPr>
      <t>Cubrir Meta e Resultado. O indicador acádase se o resultado é igual ou inferior á meta</t>
    </r>
    <r>
      <rPr>
        <sz val="10"/>
        <rFont val="Aptos Narrow"/>
        <family val="2"/>
        <scheme val="minor"/>
      </rPr>
      <t xml:space="preserve">
Escoller o documento excel do grao ou máster segundo o caso, do menú ABA: abandono
https://secretaria.uvigo.gal/uv/web/transparencia/informe/show/5/51/65
</t>
    </r>
    <r>
      <rPr>
        <b/>
        <sz val="10"/>
        <rFont val="Aptos Narrow"/>
        <family val="2"/>
        <scheme val="minor"/>
      </rPr>
      <t>Os resultados son do curso 23/24</t>
    </r>
  </si>
  <si>
    <t>I10-3</t>
  </si>
  <si>
    <t>Taxa de eficiencia</t>
  </si>
  <si>
    <t>I10-4</t>
  </si>
  <si>
    <t>Taxa de Rendemento</t>
  </si>
  <si>
    <r>
      <t xml:space="preserve">Cubrir Meta e Resultado
</t>
    </r>
    <r>
      <rPr>
        <sz val="10"/>
        <rFont val="Aptos Narrow"/>
        <family val="2"/>
        <scheme val="minor"/>
      </rPr>
      <t>Elixir o documento excel do grao ou máster segundo o caso, do menú REN Rendemento
https://secretaria.uvigo.gal/uv/web/transparencia/informe/show/5/51/64</t>
    </r>
    <r>
      <rPr>
        <b/>
        <sz val="10"/>
        <rFont val="Aptos Narrow"/>
        <family val="2"/>
        <scheme val="minor"/>
      </rPr>
      <t xml:space="preserve">
Os resultados son do curso 23/24</t>
    </r>
  </si>
  <si>
    <t>I10-5</t>
  </si>
  <si>
    <t>Taxa de éxito</t>
  </si>
  <si>
    <r>
      <rPr>
        <b/>
        <sz val="10"/>
        <rFont val="Aptos Narrow"/>
        <family val="2"/>
        <scheme val="minor"/>
      </rPr>
      <t>Cubrir Meta e Resultado</t>
    </r>
    <r>
      <rPr>
        <sz val="10"/>
        <rFont val="Aptos Narrow"/>
        <family val="2"/>
        <scheme val="minor"/>
      </rPr>
      <t xml:space="preserve">
Elixir o documento excel do grao ou máster segundo o caso, do menú REN Rendemento
https://secretaria.uvigo.gal/uv/web/transparencia/informe/show/5/51/64
</t>
    </r>
    <r>
      <rPr>
        <b/>
        <sz val="10"/>
        <rFont val="Aptos Narrow"/>
        <family val="2"/>
        <scheme val="minor"/>
      </rPr>
      <t>Os resultados son do curso 23/24</t>
    </r>
  </si>
  <si>
    <t>I10-6</t>
  </si>
  <si>
    <t>Taxa de avaliación</t>
  </si>
  <si>
    <r>
      <rPr>
        <b/>
        <sz val="10"/>
        <rFont val="Aptos Narrow"/>
        <family val="2"/>
        <scheme val="minor"/>
      </rPr>
      <t xml:space="preserve">Cubrir Meta e Resultado
</t>
    </r>
    <r>
      <rPr>
        <sz val="10"/>
        <rFont val="Aptos Narrow"/>
        <family val="2"/>
        <scheme val="minor"/>
      </rPr>
      <t>Elixir o documento excel do grao ou máster segundo o caso, do menú REN Rendemento
https://secretaria.uvigo.gal/uv/web/transparencia/informe/show/5/51/64</t>
    </r>
    <r>
      <rPr>
        <b/>
        <sz val="10"/>
        <rFont val="Aptos Narrow"/>
        <family val="2"/>
        <scheme val="minor"/>
      </rPr>
      <t xml:space="preserve">
Os resultados son do curso 23/24</t>
    </r>
  </si>
  <si>
    <t>I10-7</t>
  </si>
  <si>
    <t>Taxa de Rendemento por materia</t>
  </si>
  <si>
    <t>Engadir a información na Folla Anexos do Cadro de Mando, sobre as taxas de rendemento das titulación que se pode obter na consulta REN. Rendemento por materia 
https://secretaria.uvigo.gal/uv/web/transparencia/informe/show/5/51/64</t>
  </si>
  <si>
    <t>I10-8</t>
  </si>
  <si>
    <t>Valor mínimo das taxas de Rendemento dunha materia da titulación</t>
  </si>
  <si>
    <r>
      <rPr>
        <b/>
        <sz val="10"/>
        <rFont val="Aptos Narrow"/>
        <family val="2"/>
        <scheme val="minor"/>
      </rPr>
      <t xml:space="preserve">Só Cubrir a Meta. O Resultado calcúlase de xeito automático.
</t>
    </r>
    <r>
      <rPr>
        <sz val="10"/>
        <rFont val="Aptos Narrow"/>
        <family val="2"/>
        <scheme val="minor"/>
      </rPr>
      <t>Indicar o valor mínimo das taxas de rendemento das materias da titulación, do indicador I10-7</t>
    </r>
  </si>
  <si>
    <t>I10-9</t>
  </si>
  <si>
    <t>% de materias que acadan unha Taxa de Rendemento de XX%</t>
  </si>
  <si>
    <r>
      <rPr>
        <b/>
        <sz val="10"/>
        <rFont val="Aptos Narrow"/>
        <family val="2"/>
        <scheme val="minor"/>
      </rPr>
      <t>Só Cubrir a Meta. O Resultado calcúlase de xeito automático.</t>
    </r>
    <r>
      <rPr>
        <sz val="10"/>
        <rFont val="Aptos Narrow"/>
        <family val="2"/>
        <scheme val="minor"/>
      </rPr>
      <t xml:space="preserve">
Indicar a % de materias cunha taxa de rendemento igual ou superior a un valor establecido (Por exemplo o 50%). O Resultado calcúlase de xeito automático, indicando na columna T da folla "Anexos" o valor establecido da taxa de cada materia</t>
    </r>
  </si>
  <si>
    <t>I10-10</t>
  </si>
  <si>
    <t>Taxa de éxito por materia</t>
  </si>
  <si>
    <t>Engadir a información na Folla Anexos do Cadro de Mando, sobre as taxas de Éxito das titulación que se pode obter na consulta REN. Rendemento por materia
https://secretaria.uvigo.gal/uv/web/transparencia/informe/show/5/51/64</t>
  </si>
  <si>
    <t>I10-11</t>
  </si>
  <si>
    <t>Valor mínimo das taxas de Éxito dunha materia da titulación</t>
  </si>
  <si>
    <r>
      <rPr>
        <b/>
        <sz val="10"/>
        <rFont val="Aptos Narrow"/>
        <family val="2"/>
        <scheme val="minor"/>
      </rPr>
      <t xml:space="preserve">Só Cubrir a Meta. O Resultado calcúlase de xeito automático.
</t>
    </r>
    <r>
      <rPr>
        <sz val="10"/>
        <rFont val="Aptos Narrow"/>
        <family val="2"/>
        <scheme val="minor"/>
      </rPr>
      <t>Indicar o valor mínimo das taxas de Éxito das materias da titulación, do indicador I10-10</t>
    </r>
  </si>
  <si>
    <t>I10-12</t>
  </si>
  <si>
    <t>Xº de materias que acadan unha Taxa de Éxito de XX%</t>
  </si>
  <si>
    <r>
      <rPr>
        <b/>
        <sz val="10"/>
        <rFont val="Aptos Narrow"/>
        <family val="2"/>
        <scheme val="minor"/>
      </rPr>
      <t xml:space="preserve">Só Cubrir a Meta. O Resultado calcúlase de xeito automático.
</t>
    </r>
    <r>
      <rPr>
        <sz val="10"/>
        <rFont val="Aptos Narrow"/>
        <family val="2"/>
        <scheme val="minor"/>
      </rPr>
      <t>Indicar a %  de materias cunha taxa de Éxito igual ou superior a un valor establecido (Por exemplo o 50%). O Resultado calcúlase de xeito automático, indicando na columna S da folla "Anexos" o valor establecido da taxa de cada materia</t>
    </r>
  </si>
  <si>
    <t>I11</t>
  </si>
  <si>
    <t>Relación de Oferta / Demanda de prazas</t>
  </si>
  <si>
    <t xml:space="preserve">Nº dos obxectivos (I11-1, I11-2 e I11-3) que se acadan </t>
  </si>
  <si>
    <t>I11-1</t>
  </si>
  <si>
    <t xml:space="preserve">Taxa de Ocupación </t>
  </si>
  <si>
    <r>
      <rPr>
        <b/>
        <sz val="10"/>
        <rFont val="Aptos Narrow"/>
        <family val="2"/>
        <scheme val="minor"/>
      </rPr>
      <t xml:space="preserve">Cubrir Meta e Resultado (só Graos)
</t>
    </r>
    <r>
      <rPr>
        <sz val="10"/>
        <rFont val="Aptos Narrow"/>
        <family val="2"/>
        <scheme val="minor"/>
      </rPr>
      <t xml:space="preserve">Acceder á consulta de PRE.GRA Admisión de Grao, https://secretaria.uvigo.gal/uv/web/transparencia/informe/show/5/51/3
Posteriormente elixir a folla de Taxas de ocupación, preferencia e adecuación 
</t>
    </r>
    <r>
      <rPr>
        <b/>
        <sz val="10"/>
        <rFont val="Aptos Narrow"/>
        <family val="2"/>
        <scheme val="minor"/>
      </rPr>
      <t>Son os resultados do curso 23-24</t>
    </r>
  </si>
  <si>
    <t>I11-2</t>
  </si>
  <si>
    <t>Taxa de Preferencia (só Graos)</t>
  </si>
  <si>
    <t>I11-3</t>
  </si>
  <si>
    <t>Taxa de Adecuación (só Graos)</t>
  </si>
  <si>
    <r>
      <rPr>
        <b/>
        <sz val="10"/>
        <rFont val="Aptos Narrow"/>
        <family val="2"/>
        <scheme val="minor"/>
      </rPr>
      <t>Cubrir Meta e Resultado (só Graos)</t>
    </r>
    <r>
      <rPr>
        <sz val="10"/>
        <rFont val="Aptos Narrow"/>
        <family val="2"/>
        <scheme val="minor"/>
      </rPr>
      <t xml:space="preserve">
Acceder á consulta de PRE.GRA Admisión de Grao, https://secretaria.uvigo.gal/uv/web/transparencia/informe/show/5/51/3
Posteriormente elixir a folla de Taxas de ocupación, preferencia e adecuación </t>
    </r>
    <r>
      <rPr>
        <b/>
        <sz val="10"/>
        <rFont val="Aptos Narrow"/>
        <family val="2"/>
        <scheme val="minor"/>
      </rPr>
      <t xml:space="preserve">
Son os resultados do curso 23-24</t>
    </r>
  </si>
  <si>
    <t>I12</t>
  </si>
  <si>
    <t>Resultados de inserción laboral</t>
  </si>
  <si>
    <r>
      <rPr>
        <b/>
        <sz val="10"/>
        <rFont val="Aptos Narrow"/>
        <family val="2"/>
        <scheme val="minor"/>
      </rPr>
      <t xml:space="preserve">Só cubrir o Resultado, é un indicador informativo
</t>
    </r>
    <r>
      <rPr>
        <sz val="10"/>
        <rFont val="Aptos Narrow"/>
        <family val="2"/>
        <scheme val="minor"/>
      </rPr>
      <t xml:space="preserve">Introducir a inserción laboral da da titulación da secretaría virtual
https://secretaria.uvigo.gal/uv/web/transparencia/grupo/show/5/69
</t>
    </r>
    <r>
      <rPr>
        <b/>
        <sz val="10"/>
        <rFont val="Aptos Narrow"/>
        <family val="2"/>
        <scheme val="minor"/>
      </rPr>
      <t>Son os resultados do informe da UVIGO do 2020/21</t>
    </r>
  </si>
  <si>
    <t>I13</t>
  </si>
  <si>
    <t>Media alumnos por grupo de docencia ou PDA</t>
  </si>
  <si>
    <t>DO-0201 Planificación e desenvolvemento da ensinanza</t>
  </si>
  <si>
    <r>
      <t xml:space="preserve">Este indicador atópase no rexistro </t>
    </r>
    <r>
      <rPr>
        <i/>
        <sz val="10"/>
        <color theme="1"/>
        <rFont val="Aptos Narrow"/>
        <family val="2"/>
        <scheme val="minor"/>
      </rPr>
      <t xml:space="preserve">"R1 DO-0201 PDA" </t>
    </r>
    <r>
      <rPr>
        <sz val="10"/>
        <color theme="1"/>
        <rFont val="Aptos Narrow"/>
        <family val="2"/>
        <scheme val="minor"/>
      </rPr>
      <t>na aplicación SGIC da secretaría virtual: https://secretaria.uvigo.gal/uv/web/sgic/admin/evidencias/list</t>
    </r>
  </si>
  <si>
    <t>I20</t>
  </si>
  <si>
    <t>Índice das enquisas de satisfacción coas titulacións</t>
  </si>
  <si>
    <t>MC-05 Medición satisfacción</t>
  </si>
  <si>
    <t xml:space="preserve">Nº dos obxectivos (I20-1, I20-2, I20-3 e I20-4) que se acadan </t>
  </si>
  <si>
    <t>I20-1</t>
  </si>
  <si>
    <t>Índice de satisfacción do Estudantado coas titulacións</t>
  </si>
  <si>
    <r>
      <rPr>
        <b/>
        <sz val="10"/>
        <rFont val="Aptos Narrow"/>
        <family val="2"/>
        <scheme val="minor"/>
      </rPr>
      <t>Cubrir Meta e Resultado. A meta poderá estar entre os valores [1-5]</t>
    </r>
    <r>
      <rPr>
        <sz val="10"/>
        <rFont val="Aptos Narrow"/>
        <family val="2"/>
        <scheme val="minor"/>
      </rPr>
      <t xml:space="preserve">
Introducir o Grao de satisfacción do estudantado coa titulación, que se atopa na folla </t>
    </r>
    <r>
      <rPr>
        <i/>
        <sz val="10"/>
        <rFont val="Aptos Narrow"/>
        <family val="2"/>
        <scheme val="minor"/>
      </rPr>
      <t>"Titulación"</t>
    </r>
    <r>
      <rPr>
        <sz val="10"/>
        <rFont val="Aptos Narrow"/>
        <family val="2"/>
        <scheme val="minor"/>
      </rPr>
      <t xml:space="preserve">, na columna </t>
    </r>
    <r>
      <rPr>
        <i/>
        <sz val="10"/>
        <rFont val="Aptos Narrow"/>
        <family val="2"/>
        <scheme val="minor"/>
      </rPr>
      <t>"Resultado"</t>
    </r>
    <r>
      <rPr>
        <sz val="10"/>
        <rFont val="Aptos Narrow"/>
        <family val="2"/>
        <scheme val="minor"/>
      </rPr>
      <t xml:space="preserve"> na fila de </t>
    </r>
    <r>
      <rPr>
        <i/>
        <sz val="10"/>
        <rFont val="Aptos Narrow"/>
        <family val="2"/>
        <scheme val="minor"/>
      </rPr>
      <t>"ValoraciónTotal"</t>
    </r>
    <r>
      <rPr>
        <sz val="10"/>
        <rFont val="Aptos Narrow"/>
        <family val="2"/>
        <scheme val="minor"/>
      </rPr>
      <t xml:space="preserve"> da titulación do informe do portal de transparencia.
https://secretaria.uvigo.gal/uv/web/transparencia/grupo/show/5/28
</t>
    </r>
    <r>
      <rPr>
        <b/>
        <sz val="10"/>
        <rFont val="Aptos Narrow"/>
        <family val="2"/>
        <scheme val="minor"/>
      </rPr>
      <t>Os resultados son do curso 23-24</t>
    </r>
  </si>
  <si>
    <t>I20-2</t>
  </si>
  <si>
    <t>Índice de satisfacción do Profesorado coas titulacións</t>
  </si>
  <si>
    <r>
      <rPr>
        <b/>
        <sz val="10"/>
        <rFont val="Aptos Narrow"/>
        <family val="2"/>
        <scheme val="minor"/>
      </rPr>
      <t xml:space="preserve">Cubrir Meta e Resultado. A meta poderá estar entre os valores [1-5]
</t>
    </r>
    <r>
      <rPr>
        <sz val="10"/>
        <rFont val="Aptos Narrow"/>
        <family val="2"/>
        <scheme val="minor"/>
      </rPr>
      <t xml:space="preserve">Introducir o Grao de satisfacción do PDI coa titulación, que se atopa na folla </t>
    </r>
    <r>
      <rPr>
        <i/>
        <sz val="10"/>
        <rFont val="Aptos Narrow"/>
        <family val="2"/>
        <scheme val="minor"/>
      </rPr>
      <t>"Titulación"</t>
    </r>
    <r>
      <rPr>
        <sz val="10"/>
        <rFont val="Aptos Narrow"/>
        <family val="2"/>
        <scheme val="minor"/>
      </rPr>
      <t xml:space="preserve">, na columna </t>
    </r>
    <r>
      <rPr>
        <i/>
        <sz val="10"/>
        <rFont val="Aptos Narrow"/>
        <family val="2"/>
        <scheme val="minor"/>
      </rPr>
      <t xml:space="preserve">"Resultado" </t>
    </r>
    <r>
      <rPr>
        <sz val="10"/>
        <rFont val="Aptos Narrow"/>
        <family val="2"/>
        <scheme val="minor"/>
      </rPr>
      <t xml:space="preserve">na fila de "Valoración Total" da titulación do informe do portal de transparencia.
https://secretaria.uvigo.gal/uv/web/transparencia/grupo/show/5/28
No caso que no curso de referencia non houbera resultados, seleccionar o índice do curso pasado
</t>
    </r>
    <r>
      <rPr>
        <b/>
        <sz val="10"/>
        <rFont val="Aptos Narrow"/>
        <family val="2"/>
        <scheme val="minor"/>
      </rPr>
      <t>Os resultados son do curso 22-23</t>
    </r>
  </si>
  <si>
    <t>I20-3</t>
  </si>
  <si>
    <t>Índice de satisfacción das Persoas tituladas coas titulacións</t>
  </si>
  <si>
    <r>
      <rPr>
        <b/>
        <sz val="10"/>
        <rFont val="Aptos Narrow"/>
        <family val="2"/>
        <scheme val="minor"/>
      </rPr>
      <t xml:space="preserve">Cubrir Meta e Resultado. A meta poderá estar entre os valores [1-5]
</t>
    </r>
    <r>
      <rPr>
        <sz val="10"/>
        <rFont val="Aptos Narrow"/>
        <family val="2"/>
        <scheme val="minor"/>
      </rPr>
      <t>Introducir o Grao de satisfacción das Persoas Tituladas coa titulación, que se atopa na folla "Titulación", na columna "Resultado" na fila de "Valoración Total" da titulación do informe do portal de transparencia.
https://secretaria.uvigo.gal/uv/web/transparencia/grupo/show/5/28</t>
    </r>
    <r>
      <rPr>
        <b/>
        <sz val="10"/>
        <rFont val="Aptos Narrow"/>
        <family val="2"/>
        <scheme val="minor"/>
      </rPr>
      <t xml:space="preserve">
Os resultados son do curso 23-24</t>
    </r>
  </si>
  <si>
    <t>I20-4</t>
  </si>
  <si>
    <t>Índice de satisfacción do PTXAS coas titulacións</t>
  </si>
  <si>
    <r>
      <rPr>
        <b/>
        <sz val="10"/>
        <rFont val="Aptos Narrow"/>
        <family val="2"/>
        <scheme val="minor"/>
      </rPr>
      <t xml:space="preserve">Cubrir Meta e Resultado. A meta poderá estar entre os valores [1-5]
</t>
    </r>
    <r>
      <rPr>
        <sz val="10"/>
        <rFont val="Aptos Narrow"/>
        <family val="2"/>
        <scheme val="minor"/>
      </rPr>
      <t xml:space="preserve">Introducir o Grao de satisfacción do PTXAS coa titulación, que se atopa na folla "Titulación", na columna "Resultado" na fila de "Valoración Total" da titulación do informe do portal de transparencia.
https://secretaria.uvigo.gal/uv/web/transparencia/grupo/show/5/28
No caso que no curso de referencia non houbera resultados, seleccionar o índice do curso pasado
</t>
    </r>
    <r>
      <rPr>
        <b/>
        <sz val="10"/>
        <rFont val="Aptos Narrow"/>
        <family val="2"/>
        <scheme val="minor"/>
      </rPr>
      <t>Os resultados son do curso 22-23</t>
    </r>
  </si>
  <si>
    <t>I20-5</t>
  </si>
  <si>
    <t>Índice de satisfacción de entidades empregadoras coas titulacións</t>
  </si>
  <si>
    <r>
      <t xml:space="preserve">Cubrir Meta e Resultado. A meta poderá estar entre os valores [1-5]
Introducir o Grao de satisfacción das entidades empregadoras coa titulación, que se atopa na folla "Titulación", na columna "Resultado" do informe achegado pola Área de Calidade.
No caso que no curso de referencia non houbera resultados, seleccionar o índice do curso pasado
</t>
    </r>
    <r>
      <rPr>
        <b/>
        <sz val="10"/>
        <rFont val="Aptos Narrow"/>
        <family val="2"/>
        <scheme val="minor"/>
      </rPr>
      <t>Os resultados son do curso 23-24</t>
    </r>
  </si>
  <si>
    <t>--</t>
  </si>
  <si>
    <t>I21</t>
  </si>
  <si>
    <t>Taxa de abandono  (Egreso)</t>
  </si>
  <si>
    <r>
      <rPr>
        <b/>
        <sz val="10"/>
        <rFont val="Aptos Narrow"/>
        <family val="2"/>
        <scheme val="minor"/>
      </rPr>
      <t xml:space="preserve">Cubrir Meta e Resultado. O indicador acádase se o resultado é igual ou inferior á meta
</t>
    </r>
    <r>
      <rPr>
        <sz val="10"/>
        <rFont val="Aptos Narrow"/>
        <family val="2"/>
        <scheme val="minor"/>
      </rPr>
      <t xml:space="preserve">Elixir o documento excel do grao ou máster segundo o caso, do menú ABA. abandono
https://secretaria.uvigo.gal/uv/web/transparencia/informe/show/5/51/65
</t>
    </r>
    <r>
      <rPr>
        <b/>
        <sz val="10"/>
        <rFont val="Aptos Narrow"/>
        <family val="2"/>
        <scheme val="minor"/>
      </rPr>
      <t>Os resultados son do curso 23-24</t>
    </r>
  </si>
  <si>
    <t>I22</t>
  </si>
  <si>
    <t>Taxa de cambio de estudo</t>
  </si>
  <si>
    <r>
      <rPr>
        <b/>
        <sz val="10"/>
        <rFont val="Aptos Narrow"/>
        <family val="2"/>
        <scheme val="minor"/>
      </rPr>
      <t xml:space="preserve">Cubrir Meta e Resultado. O indicador acádase se o resultado é igual ou inferior á meta
</t>
    </r>
    <r>
      <rPr>
        <sz val="10"/>
        <rFont val="Aptos Narrow"/>
        <family val="2"/>
        <scheme val="minor"/>
      </rPr>
      <t>Elixir o documento excel do grao ou máster segundo o caso, do menú ABA. abandono
https://secretaria.uvigo.gal/uv/web/transparencia/informe/show/5/51/65</t>
    </r>
    <r>
      <rPr>
        <b/>
        <sz val="10"/>
        <rFont val="Aptos Narrow"/>
        <family val="2"/>
        <scheme val="minor"/>
      </rPr>
      <t xml:space="preserve">
Os resultados son do curso 23-24</t>
    </r>
  </si>
  <si>
    <t>I23</t>
  </si>
  <si>
    <t>Índice de satisfacción cos recursos materiais e servizos</t>
  </si>
  <si>
    <t>IA-01: Xestión dos recursos materiais e dos servizos</t>
  </si>
  <si>
    <t xml:space="preserve">Nº dos obxectivos (I23-1, I23-2, I23-3 e I23-4) que se acadan </t>
  </si>
  <si>
    <t>I23-1</t>
  </si>
  <si>
    <t xml:space="preserve">Satisfacción do Estudantado cos recursos materiais e servizos </t>
  </si>
  <si>
    <r>
      <rPr>
        <b/>
        <sz val="10"/>
        <rFont val="Aptos Narrow"/>
        <family val="2"/>
        <scheme val="minor"/>
      </rPr>
      <t xml:space="preserve">Cubrir Meta e Resultado. A meta poderá estar entre os valores [1-5]
</t>
    </r>
    <r>
      <rPr>
        <sz val="10"/>
        <rFont val="Aptos Narrow"/>
        <family val="2"/>
        <scheme val="minor"/>
      </rPr>
      <t xml:space="preserve">Introducir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5 Recursos materiais e servizos" </t>
    </r>
    <r>
      <rPr>
        <sz val="10"/>
        <rFont val="Aptos Narrow"/>
        <family val="2"/>
        <scheme val="minor"/>
      </rPr>
      <t xml:space="preserve">da titulación do informe de </t>
    </r>
    <r>
      <rPr>
        <i/>
        <sz val="10"/>
        <rFont val="Aptos Narrow"/>
        <family val="2"/>
        <scheme val="minor"/>
      </rPr>
      <t>"Enquisas de Satisfacción de estudantado"</t>
    </r>
    <r>
      <rPr>
        <sz val="10"/>
        <rFont val="Aptos Narrow"/>
        <family val="2"/>
        <scheme val="minor"/>
      </rPr>
      <t xml:space="preserve"> do portal de transparencia. 
https://secretaria.uvigo.gal/uv/web/transparencia/grupo/show/5/28</t>
    </r>
    <r>
      <rPr>
        <b/>
        <sz val="10"/>
        <rFont val="Aptos Narrow"/>
        <family val="2"/>
        <scheme val="minor"/>
      </rPr>
      <t xml:space="preserve">
Os resultados son do curso 23-24</t>
    </r>
  </si>
  <si>
    <t>I23-2</t>
  </si>
  <si>
    <t xml:space="preserve">Satisfacción do Profesorado cos recursos materiais e servizos </t>
  </si>
  <si>
    <r>
      <rPr>
        <b/>
        <sz val="10"/>
        <rFont val="Aptos Narrow"/>
        <family val="2"/>
        <scheme val="minor"/>
      </rPr>
      <t xml:space="preserve">Cubrir Meta e Resultado. A meta poderá estar entre os valores [1-5]
</t>
    </r>
    <r>
      <rPr>
        <sz val="10"/>
        <rFont val="Aptos Narrow"/>
        <family val="2"/>
        <scheme val="minor"/>
      </rPr>
      <t xml:space="preserve">Introducir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5 Recursos materiais e servizos" </t>
    </r>
    <r>
      <rPr>
        <sz val="10"/>
        <rFont val="Aptos Narrow"/>
        <family val="2"/>
        <scheme val="minor"/>
      </rPr>
      <t xml:space="preserve">da titulación do informe de </t>
    </r>
    <r>
      <rPr>
        <i/>
        <sz val="10"/>
        <rFont val="Aptos Narrow"/>
        <family val="2"/>
        <scheme val="minor"/>
      </rPr>
      <t>"Enquisas de Satisfacción do Profesorado"</t>
    </r>
    <r>
      <rPr>
        <sz val="10"/>
        <rFont val="Aptos Narrow"/>
        <family val="2"/>
        <scheme val="minor"/>
      </rPr>
      <t xml:space="preserve"> do portal de transparencia. 
https://secretaria.uvigo.gal/uv/web/transparencia/grupo/show/5/28
No caso que no curso de referencia non houbera resultados, seleccionar o índice do curso pasado
</t>
    </r>
    <r>
      <rPr>
        <b/>
        <sz val="10"/>
        <rFont val="Aptos Narrow"/>
        <family val="2"/>
        <scheme val="minor"/>
      </rPr>
      <t>Os resultados son do curso 22-23</t>
    </r>
  </si>
  <si>
    <t>I23-3</t>
  </si>
  <si>
    <t xml:space="preserve">Satisfacción das Persoas tituladas cos recursos materiais e servizos </t>
  </si>
  <si>
    <r>
      <rPr>
        <b/>
        <sz val="10"/>
        <rFont val="Aptos Narrow"/>
        <family val="2"/>
        <scheme val="minor"/>
      </rPr>
      <t xml:space="preserve">Cubrir Meta e Resultado. A meta poderá estar entre os valores [1-5]
</t>
    </r>
    <r>
      <rPr>
        <sz val="10"/>
        <rFont val="Aptos Narrow"/>
        <family val="2"/>
        <scheme val="minor"/>
      </rPr>
      <t xml:space="preserve">Introducir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5 Recursos materiais e servizos" </t>
    </r>
    <r>
      <rPr>
        <sz val="10"/>
        <rFont val="Aptos Narrow"/>
        <family val="2"/>
        <scheme val="minor"/>
      </rPr>
      <t xml:space="preserve">da titulación do informe de </t>
    </r>
    <r>
      <rPr>
        <i/>
        <sz val="10"/>
        <rFont val="Aptos Narrow"/>
        <family val="2"/>
        <scheme val="minor"/>
      </rPr>
      <t>"Enquisas de Satisfacción dos/das egresados/as "</t>
    </r>
    <r>
      <rPr>
        <sz val="10"/>
        <rFont val="Aptos Narrow"/>
        <family val="2"/>
        <scheme val="minor"/>
      </rPr>
      <t xml:space="preserve"> do portal de transparencia. 
https://secretaria.uvigo.gal/uv/web/transparencia/grupo/show/5/28</t>
    </r>
    <r>
      <rPr>
        <b/>
        <sz val="10"/>
        <rFont val="Aptos Narrow"/>
        <family val="2"/>
        <scheme val="minor"/>
      </rPr>
      <t xml:space="preserve">
Os resultados son do curso 23-24</t>
    </r>
  </si>
  <si>
    <t>I23-4</t>
  </si>
  <si>
    <t xml:space="preserve">Satisfacción do PTXAS cos recursos materiais e servizos </t>
  </si>
  <si>
    <r>
      <rPr>
        <b/>
        <sz val="10"/>
        <rFont val="Aptos Narrow"/>
        <family val="2"/>
        <scheme val="minor"/>
      </rPr>
      <t xml:space="preserve">Cubrir Meta e Resultado. A meta poderá estar entre os valores [1-5]
</t>
    </r>
    <r>
      <rPr>
        <sz val="10"/>
        <rFont val="Aptos Narrow"/>
        <family val="2"/>
        <scheme val="minor"/>
      </rPr>
      <t xml:space="preserve">Introducir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4 Recursos materiais e servizos" </t>
    </r>
    <r>
      <rPr>
        <sz val="10"/>
        <rFont val="Aptos Narrow"/>
        <family val="2"/>
        <scheme val="minor"/>
      </rPr>
      <t xml:space="preserve">da titulación do informe de </t>
    </r>
    <r>
      <rPr>
        <i/>
        <sz val="10"/>
        <rFont val="Aptos Narrow"/>
        <family val="2"/>
        <scheme val="minor"/>
      </rPr>
      <t>"Enquisas de Satisfacción do PTXAS"</t>
    </r>
    <r>
      <rPr>
        <sz val="10"/>
        <rFont val="Aptos Narrow"/>
        <family val="2"/>
        <scheme val="minor"/>
      </rPr>
      <t xml:space="preserve"> do portal de transparencia. 
https://secretaria.uvigo.gal/uv/web/transparencia/grupo/show/5/28
No caso que no curso de referencia non houbera resultados, seleccionar o índice do curso pasado
</t>
    </r>
    <r>
      <rPr>
        <b/>
        <sz val="10"/>
        <rFont val="Aptos Narrow"/>
        <family val="2"/>
        <scheme val="minor"/>
      </rPr>
      <t>Os resultados son do curso 22-23</t>
    </r>
  </si>
  <si>
    <t>I24</t>
  </si>
  <si>
    <t>Índice de satisfacción coa orientación recibida no centro</t>
  </si>
  <si>
    <t xml:space="preserve">Nº dos obxectivos (I24-1, I24-2, I24-3 e I24-4) que se acadan </t>
  </si>
  <si>
    <t>I24-1</t>
  </si>
  <si>
    <t>Satisfacción do Estudantado coa orientación recibida no centro</t>
  </si>
  <si>
    <r>
      <rPr>
        <b/>
        <sz val="10"/>
        <rFont val="Aptos Narrow"/>
        <family val="2"/>
        <scheme val="minor"/>
      </rPr>
      <t xml:space="preserve">Cubrir Meta e Resultado. A meta poderá estar entre os valores [1-5]
</t>
    </r>
    <r>
      <rPr>
        <sz val="10"/>
        <rFont val="Aptos Narrow"/>
        <family val="2"/>
        <scheme val="minor"/>
      </rPr>
      <t xml:space="preserve">Introducir o Valor que se atopa na folla </t>
    </r>
    <r>
      <rPr>
        <i/>
        <sz val="10"/>
        <rFont val="Aptos Narrow"/>
        <family val="2"/>
        <scheme val="minor"/>
      </rPr>
      <t>"Preguntas"</t>
    </r>
    <r>
      <rPr>
        <sz val="10"/>
        <rFont val="Aptos Narrow"/>
        <family val="2"/>
        <scheme val="minor"/>
      </rPr>
      <t xml:space="preserve">, na columna </t>
    </r>
    <r>
      <rPr>
        <i/>
        <sz val="10"/>
        <rFont val="Aptos Narrow"/>
        <family val="2"/>
        <scheme val="minor"/>
      </rPr>
      <t xml:space="preserve">"Resultado" na fila </t>
    </r>
    <r>
      <rPr>
        <sz val="10"/>
        <rFont val="Aptos Narrow"/>
        <family val="2"/>
        <scheme val="minor"/>
      </rPr>
      <t xml:space="preserve">"Valoración Total" da pregunta Nº 6 </t>
    </r>
    <r>
      <rPr>
        <i/>
        <sz val="10"/>
        <rFont val="Aptos Narrow"/>
        <family val="2"/>
        <scheme val="minor"/>
      </rPr>
      <t>"Orientación académica recibida no PAT"</t>
    </r>
    <r>
      <rPr>
        <sz val="10"/>
        <rFont val="Aptos Narrow"/>
        <family val="2"/>
        <scheme val="minor"/>
      </rPr>
      <t xml:space="preserve">do informe </t>
    </r>
    <r>
      <rPr>
        <i/>
        <sz val="10"/>
        <rFont val="Aptos Narrow"/>
        <family val="2"/>
        <scheme val="minor"/>
      </rPr>
      <t xml:space="preserve">"Enquisas de Satisfacción de estudantado", </t>
    </r>
    <r>
      <rPr>
        <sz val="10"/>
        <rFont val="Aptos Narrow"/>
        <family val="2"/>
        <scheme val="minor"/>
      </rPr>
      <t>do portal de transparencia.</t>
    </r>
    <r>
      <rPr>
        <i/>
        <sz val="10"/>
        <rFont val="Aptos Narrow"/>
        <family val="2"/>
        <scheme val="minor"/>
      </rPr>
      <t xml:space="preserve">
</t>
    </r>
    <r>
      <rPr>
        <sz val="10"/>
        <rFont val="Aptos Narrow"/>
        <family val="2"/>
        <scheme val="minor"/>
      </rPr>
      <t>https://secretaria.uvigo.gal/uv/web/transparencia/grupo/show/5/28</t>
    </r>
    <r>
      <rPr>
        <b/>
        <sz val="10"/>
        <rFont val="Aptos Narrow"/>
        <family val="2"/>
        <scheme val="minor"/>
      </rPr>
      <t xml:space="preserve">
Os resultados son do curso 23-24</t>
    </r>
  </si>
  <si>
    <t>I24-2</t>
  </si>
  <si>
    <t>Satisfacción do Profesorado coa orientación académica recibida no centro</t>
  </si>
  <si>
    <r>
      <rPr>
        <b/>
        <sz val="10"/>
        <rFont val="Aptos Narrow"/>
        <family val="2"/>
        <scheme val="minor"/>
      </rPr>
      <t>Cubrir Meta e Resultado. A meta poderá estar entre os valores [1-5]</t>
    </r>
    <r>
      <rPr>
        <sz val="10"/>
        <rFont val="Aptos Narrow"/>
        <family val="2"/>
        <scheme val="minor"/>
      </rPr>
      <t xml:space="preserve">
Introducir o Valor que se atopa na folla "Preguntas", na columna "Resultado" na fila "Valoración Total" da pregunta Nº 6 "Orientación académica programada no PAT"do informe "Enquisas de Satisfacción de profesorado do portal de transparencia.
https://secretaria.uvigo.gal/uv/web/transparencia/grupo/show/5/28</t>
    </r>
    <r>
      <rPr>
        <b/>
        <sz val="10"/>
        <rFont val="Aptos Narrow"/>
        <family val="2"/>
        <scheme val="minor"/>
      </rPr>
      <t xml:space="preserve">
Os resultados son do curso 22-23</t>
    </r>
  </si>
  <si>
    <t>I24-3</t>
  </si>
  <si>
    <t>Satisfacción das Persoas tituladas coa orientación académica recibida no centro</t>
  </si>
  <si>
    <r>
      <rPr>
        <b/>
        <sz val="10"/>
        <rFont val="Aptos Narrow"/>
        <family val="2"/>
        <scheme val="minor"/>
      </rPr>
      <t xml:space="preserve">Cubrir Meta e Resultado. A meta poderá estar entre os valores [1-5]
</t>
    </r>
    <r>
      <rPr>
        <sz val="10"/>
        <rFont val="Aptos Narrow"/>
        <family val="2"/>
        <scheme val="minor"/>
      </rPr>
      <t xml:space="preserve">Introducir o valor que se atopa na folla "Preguntas", na columna "Resultado" nas filas "Valoración Total da pregunta Nº4 </t>
    </r>
    <r>
      <rPr>
        <i/>
        <sz val="10"/>
        <rFont val="Aptos Narrow"/>
        <family val="2"/>
        <scheme val="minor"/>
      </rPr>
      <t>"Orientación académica recibida"</t>
    </r>
    <r>
      <rPr>
        <sz val="10"/>
        <rFont val="Aptos Narrow"/>
        <family val="2"/>
        <scheme val="minor"/>
      </rPr>
      <t xml:space="preserve"> </t>
    </r>
    <r>
      <rPr>
        <i/>
        <sz val="10"/>
        <rFont val="Aptos Narrow"/>
        <family val="2"/>
        <scheme val="minor"/>
      </rPr>
      <t xml:space="preserve">do informe "Enquisas de Satisfacción dos/das egresados/as", </t>
    </r>
    <r>
      <rPr>
        <sz val="10"/>
        <rFont val="Aptos Narrow"/>
        <family val="2"/>
        <scheme val="minor"/>
      </rPr>
      <t>do portal de transparencia.
https://secretaria.uvigo.gal/uv/web/transparencia/grupo/show/5/28</t>
    </r>
    <r>
      <rPr>
        <b/>
        <sz val="10"/>
        <rFont val="Aptos Narrow"/>
        <family val="2"/>
        <scheme val="minor"/>
      </rPr>
      <t xml:space="preserve">
Os resultados son do curso 23-24</t>
    </r>
  </si>
  <si>
    <t>I24-4</t>
  </si>
  <si>
    <t>Satisfacción das Persoas tituladas coa orientación profesional e laboral recibida no centro</t>
  </si>
  <si>
    <r>
      <rPr>
        <b/>
        <sz val="10"/>
        <rFont val="Aptos Narrow"/>
        <family val="2"/>
        <scheme val="minor"/>
      </rPr>
      <t>Cubrir Meta e Resultado</t>
    </r>
    <r>
      <rPr>
        <sz val="10"/>
        <rFont val="Aptos Narrow"/>
        <family val="2"/>
        <scheme val="minor"/>
      </rPr>
      <t xml:space="preserve">
Introducir o valor que se atopa na folla "Preguntas", na columna "Resultado" nas filas "Valoración Total da pregunta Nº5 </t>
    </r>
    <r>
      <rPr>
        <i/>
        <sz val="10"/>
        <rFont val="Aptos Narrow"/>
        <family val="2"/>
        <scheme val="minor"/>
      </rPr>
      <t xml:space="preserve">"Orientación profesional e laboral recibida", do informe "Enquisas de Satisfacción dos/das egresados/as", </t>
    </r>
    <r>
      <rPr>
        <sz val="10"/>
        <rFont val="Aptos Narrow"/>
        <family val="2"/>
        <scheme val="minor"/>
      </rPr>
      <t>do portal de transparencia"
https://secretaria.uvigo.gal/uv/web/transparencia/grupo/show/5/28</t>
    </r>
    <r>
      <rPr>
        <b/>
        <sz val="10"/>
        <rFont val="Aptos Narrow"/>
        <family val="2"/>
        <scheme val="minor"/>
      </rPr>
      <t xml:space="preserve">
Os resultados son do curso 23-24</t>
    </r>
  </si>
  <si>
    <t>I25</t>
  </si>
  <si>
    <t>% Alumnado en prácticas académicas</t>
  </si>
  <si>
    <t>DO-0204: Xestión das prácticas académicas</t>
  </si>
  <si>
    <r>
      <rPr>
        <b/>
        <sz val="10"/>
        <color theme="1"/>
        <rFont val="Aptos Narrow"/>
        <family val="2"/>
        <scheme val="minor"/>
      </rPr>
      <t xml:space="preserve">Cubrir Meta e Resultado
</t>
    </r>
    <r>
      <rPr>
        <sz val="10"/>
        <color theme="1"/>
        <rFont val="Aptos Narrow"/>
        <family val="2"/>
        <scheme val="minor"/>
      </rPr>
      <t xml:space="preserve">% estudantes en prácticas sobre matrícula da titulación do documentos </t>
    </r>
    <r>
      <rPr>
        <i/>
        <sz val="10"/>
        <color theme="1"/>
        <rFont val="Aptos Narrow"/>
        <family val="2"/>
        <scheme val="minor"/>
      </rPr>
      <t>"prácticas"</t>
    </r>
    <r>
      <rPr>
        <sz val="10"/>
        <color theme="1"/>
        <rFont val="Aptos Narrow"/>
        <family val="2"/>
        <scheme val="minor"/>
      </rPr>
      <t xml:space="preserve"> https://secretaria.uvigo.gal/uv/web/transparencia/informe/show/5/5/9</t>
    </r>
  </si>
  <si>
    <t>I26</t>
  </si>
  <si>
    <t>Índice de satisfacción coa promoción da titulación e a información pública na web</t>
  </si>
  <si>
    <t>DO-0301 Información Pública</t>
  </si>
  <si>
    <t xml:space="preserve">Nº dos obxectivos (I26-1, I26-2, I26-3 e I26-4) que se acadan </t>
  </si>
  <si>
    <t>I26-1</t>
  </si>
  <si>
    <t>Satisfacción do Estudantado  coa promoción da titulación e a información pública na web</t>
  </si>
  <si>
    <r>
      <rPr>
        <b/>
        <sz val="10"/>
        <rFont val="Aptos Narrow"/>
        <family val="2"/>
        <scheme val="minor"/>
      </rPr>
      <t xml:space="preserve">Cubrir Meta e Resultado. A meta poderá estar entre os valores [1-5]
</t>
    </r>
    <r>
      <rPr>
        <sz val="10"/>
        <rFont val="Aptos Narrow"/>
        <family val="2"/>
        <scheme val="minor"/>
      </rPr>
      <t xml:space="preserve">Indicar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2 Información e Transparencia" </t>
    </r>
    <r>
      <rPr>
        <sz val="10"/>
        <rFont val="Aptos Narrow"/>
        <family val="2"/>
        <scheme val="minor"/>
      </rPr>
      <t xml:space="preserve">da titulación correspondente do informe de </t>
    </r>
    <r>
      <rPr>
        <i/>
        <sz val="10"/>
        <rFont val="Aptos Narrow"/>
        <family val="2"/>
        <scheme val="minor"/>
      </rPr>
      <t>"Enquisas de Satisfacción de estudantado"</t>
    </r>
    <r>
      <rPr>
        <sz val="10"/>
        <rFont val="Aptos Narrow"/>
        <family val="2"/>
        <scheme val="minor"/>
      </rPr>
      <t xml:space="preserve"> do portal de transparencia. 
https://secretaria.uvigo.gal/uv/web/transparencia/grupo/show/5/28</t>
    </r>
    <r>
      <rPr>
        <b/>
        <sz val="10"/>
        <rFont val="Aptos Narrow"/>
        <family val="2"/>
        <scheme val="minor"/>
      </rPr>
      <t xml:space="preserve">
Os resultados son do curso 23-24</t>
    </r>
  </si>
  <si>
    <t>I26-2</t>
  </si>
  <si>
    <t>Satisfacción do Profesorado  coa promoción da titulación e a información pública na web</t>
  </si>
  <si>
    <r>
      <rPr>
        <b/>
        <sz val="10"/>
        <rFont val="Aptos Narrow"/>
        <family val="2"/>
        <scheme val="minor"/>
      </rPr>
      <t xml:space="preserve">Cubrir Meta e Resultado. A meta poderá estar entre os valores [1-5]
</t>
    </r>
    <r>
      <rPr>
        <sz val="10"/>
        <rFont val="Aptos Narrow"/>
        <family val="2"/>
        <scheme val="minor"/>
      </rPr>
      <t xml:space="preserve">Indicar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2 Información e Transparencia" </t>
    </r>
    <r>
      <rPr>
        <sz val="10"/>
        <rFont val="Aptos Narrow"/>
        <family val="2"/>
        <scheme val="minor"/>
      </rPr>
      <t xml:space="preserve">da titulación correspondente do informe de </t>
    </r>
    <r>
      <rPr>
        <i/>
        <sz val="10"/>
        <rFont val="Aptos Narrow"/>
        <family val="2"/>
        <scheme val="minor"/>
      </rPr>
      <t>"Enquisas de Satisfacción do Profesorado"</t>
    </r>
    <r>
      <rPr>
        <sz val="10"/>
        <rFont val="Aptos Narrow"/>
        <family val="2"/>
        <scheme val="minor"/>
      </rPr>
      <t xml:space="preserve"> do portal de transparencia. 
https://secretaria.uvigo.gal/uv/web/transparencia/grupo/show/5/28
No caso que no curso de referencia non houbera resultados, seleccionar o índice do curso pasado
</t>
    </r>
    <r>
      <rPr>
        <b/>
        <sz val="10"/>
        <rFont val="Aptos Narrow"/>
        <family val="2"/>
        <scheme val="minor"/>
      </rPr>
      <t>Os resultados son do curso 22-23</t>
    </r>
  </si>
  <si>
    <t>I26-3</t>
  </si>
  <si>
    <t>Satisfacción das Persoas tituladas  coa promoción da titulación e a información pública na web</t>
  </si>
  <si>
    <r>
      <rPr>
        <b/>
        <sz val="10"/>
        <rFont val="Aptos Narrow"/>
        <family val="2"/>
        <scheme val="minor"/>
      </rPr>
      <t xml:space="preserve">Cubrir Meta e Resultado. A meta poderá estar entre os valores [1-5]
</t>
    </r>
    <r>
      <rPr>
        <sz val="10"/>
        <rFont val="Aptos Narrow"/>
        <family val="2"/>
        <scheme val="minor"/>
      </rPr>
      <t xml:space="preserve">Indicar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2 Información e Transparencia" </t>
    </r>
    <r>
      <rPr>
        <sz val="10"/>
        <rFont val="Aptos Narrow"/>
        <family val="2"/>
        <scheme val="minor"/>
      </rPr>
      <t xml:space="preserve">da titulación correspondente do informe de </t>
    </r>
    <r>
      <rPr>
        <i/>
        <sz val="10"/>
        <rFont val="Aptos Narrow"/>
        <family val="2"/>
        <scheme val="minor"/>
      </rPr>
      <t>"Enquisas de Satisfacción dos/das egresados/as "</t>
    </r>
    <r>
      <rPr>
        <sz val="10"/>
        <rFont val="Aptos Narrow"/>
        <family val="2"/>
        <scheme val="minor"/>
      </rPr>
      <t xml:space="preserve"> do portal de transparencia. 
https://secretaria.uvigo.gal/uv/web/transparencia/grupo/show/5/28</t>
    </r>
    <r>
      <rPr>
        <b/>
        <sz val="10"/>
        <rFont val="Aptos Narrow"/>
        <family val="2"/>
        <scheme val="minor"/>
      </rPr>
      <t xml:space="preserve">
Os resultados son do curso 23-24</t>
    </r>
  </si>
  <si>
    <t>I26-4</t>
  </si>
  <si>
    <t>Satisfacción do PTXAS  coa promoción da titulación e a información pública na web</t>
  </si>
  <si>
    <r>
      <rPr>
        <b/>
        <sz val="10"/>
        <rFont val="Aptos Narrow"/>
        <family val="2"/>
        <scheme val="minor"/>
      </rPr>
      <t xml:space="preserve">Cubrir Meta e Resultado. A meta poderá estar entre os valores [1-5]
</t>
    </r>
    <r>
      <rPr>
        <sz val="10"/>
        <rFont val="Aptos Narrow"/>
        <family val="2"/>
        <scheme val="minor"/>
      </rPr>
      <t xml:space="preserve">Indicar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"Bloque 1 Información Xeral"</t>
    </r>
    <r>
      <rPr>
        <sz val="10"/>
        <rFont val="Aptos Narrow"/>
        <family val="2"/>
        <scheme val="minor"/>
      </rPr>
      <t xml:space="preserve"> da titulación do informe de </t>
    </r>
    <r>
      <rPr>
        <i/>
        <sz val="10"/>
        <rFont val="Aptos Narrow"/>
        <family val="2"/>
        <scheme val="minor"/>
      </rPr>
      <t>"Enquisas de Satisfacción do PAS"</t>
    </r>
    <r>
      <rPr>
        <sz val="10"/>
        <rFont val="Aptos Narrow"/>
        <family val="2"/>
        <scheme val="minor"/>
      </rPr>
      <t xml:space="preserve"> do portal de transparencia. 
https://secretaria.uvigo.gal/uv/web/transparencia/grupo/show/5/28
No caso que no curso de referencia non houbera resultados, seleccionar o índice do curso pasado
</t>
    </r>
    <r>
      <rPr>
        <b/>
        <sz val="10"/>
        <rFont val="Aptos Narrow"/>
        <family val="2"/>
        <scheme val="minor"/>
      </rPr>
      <t>Os resultados son do curso 22-23</t>
    </r>
  </si>
  <si>
    <r>
      <rPr>
        <b/>
        <sz val="10"/>
        <rFont val="Aptos Narrow"/>
        <family val="2"/>
        <scheme val="minor"/>
      </rPr>
      <t>Só cubrir o Resultado, é un indicador informativo</t>
    </r>
    <r>
      <rPr>
        <sz val="10"/>
        <rFont val="Aptos Narrow"/>
        <family val="2"/>
        <scheme val="minor"/>
      </rPr>
      <t xml:space="preserve">
Nº de melloras rexistradas asociadas á titulación na aplicación SGIC neste curso </t>
    </r>
  </si>
  <si>
    <t>I35</t>
  </si>
  <si>
    <t xml:space="preserve">Nota media do acceso </t>
  </si>
  <si>
    <r>
      <rPr>
        <b/>
        <sz val="10"/>
        <rFont val="Aptos Narrow"/>
        <family val="2"/>
        <scheme val="minor"/>
      </rPr>
      <t>Cubrir Meta e Resultado</t>
    </r>
    <r>
      <rPr>
        <sz val="10"/>
        <rFont val="Aptos Narrow"/>
        <family val="2"/>
        <scheme val="minor"/>
      </rPr>
      <t xml:space="preserve">
Escoller o documento de Nota Media dos graos ou másters segundo o caso: https://secretaria.uvigo.gal/uv/web/transparencia/informe/show/5/51/63
Posteriormente elixir a columna </t>
    </r>
    <r>
      <rPr>
        <i/>
        <sz val="10"/>
        <rFont val="Aptos Narrow"/>
        <family val="2"/>
        <scheme val="minor"/>
      </rPr>
      <t>"Nota media de acceso"</t>
    </r>
    <r>
      <rPr>
        <sz val="10"/>
        <rFont val="Aptos Narrow"/>
        <family val="2"/>
        <scheme val="minor"/>
      </rPr>
      <t xml:space="preserve"> da fila </t>
    </r>
    <r>
      <rPr>
        <i/>
        <sz val="10"/>
        <rFont val="Aptos Narrow"/>
        <family val="2"/>
        <scheme val="minor"/>
      </rPr>
      <t xml:space="preserve">"Título de Bacharelato do Sistema Educativo Español" </t>
    </r>
    <r>
      <rPr>
        <sz val="10"/>
        <rFont val="Aptos Narrow"/>
        <family val="2"/>
        <scheme val="minor"/>
      </rPr>
      <t xml:space="preserve">da titulación.
</t>
    </r>
    <r>
      <rPr>
        <b/>
        <sz val="10"/>
        <rFont val="Aptos Narrow"/>
        <family val="2"/>
        <scheme val="minor"/>
      </rPr>
      <t>Son os resultados do curso 23-24</t>
    </r>
  </si>
  <si>
    <t>I36</t>
  </si>
  <si>
    <t>Nº Estudantado titorizado</t>
  </si>
  <si>
    <r>
      <rPr>
        <b/>
        <sz val="10"/>
        <rFont val="Aptos Narrow"/>
        <family val="2"/>
        <scheme val="minor"/>
      </rPr>
      <t xml:space="preserve">Só cubrir o Resultado, é un indicador informativo
</t>
    </r>
    <r>
      <rPr>
        <sz val="10"/>
        <rFont val="Aptos Narrow"/>
        <family val="2"/>
        <scheme val="minor"/>
      </rPr>
      <t>Nº de estudantado incluído no PAT</t>
    </r>
  </si>
  <si>
    <r>
      <rPr>
        <b/>
        <sz val="10"/>
        <rFont val="Aptos Narrow"/>
        <family val="2"/>
        <scheme val="minor"/>
      </rPr>
      <t xml:space="preserve">Cubrir Meta e Resultado. 
</t>
    </r>
    <r>
      <rPr>
        <sz val="10"/>
        <rFont val="Aptos Narrow"/>
        <family val="2"/>
        <scheme val="minor"/>
      </rPr>
      <t xml:space="preserve">Introducir o Grao de satisfacción do estudantado co PAT, mediante unha enquisa de realización propia. No caso de utilizar a enquisa do Anexo IV-A da </t>
    </r>
    <r>
      <rPr>
        <i/>
        <sz val="10"/>
        <rFont val="Aptos Narrow"/>
        <family val="2"/>
        <scheme val="minor"/>
      </rPr>
      <t>"Guía para a elaboración do PAT"</t>
    </r>
    <r>
      <rPr>
        <sz val="10"/>
        <rFont val="Aptos Narrow"/>
        <family val="2"/>
        <scheme val="minor"/>
      </rPr>
      <t>, incluiríase o valor do ítem 4 " Valore o grao de utilidade do PAT"</t>
    </r>
  </si>
  <si>
    <t>I38</t>
  </si>
  <si>
    <t xml:space="preserve">Grao de satisfacción das Persoas Tituladas coas Prácticas </t>
  </si>
  <si>
    <r>
      <rPr>
        <b/>
        <sz val="10"/>
        <rFont val="Aptos Narrow"/>
        <family val="2"/>
        <scheme val="minor"/>
      </rPr>
      <t xml:space="preserve">Cubrir Meta e Resultado. A meta poderá estar entre os valores [1-5]
</t>
    </r>
    <r>
      <rPr>
        <sz val="10"/>
        <rFont val="Aptos Narrow"/>
        <family val="2"/>
        <scheme val="minor"/>
      </rPr>
      <t xml:space="preserve">Indicar o Valor que se atopa na Folla de </t>
    </r>
    <r>
      <rPr>
        <i/>
        <sz val="10"/>
        <rFont val="Aptos Narrow"/>
        <family val="2"/>
        <scheme val="minor"/>
      </rPr>
      <t xml:space="preserve">"Bloque", na columna </t>
    </r>
    <r>
      <rPr>
        <sz val="10"/>
        <rFont val="Aptos Narrow"/>
        <family val="2"/>
        <scheme val="minor"/>
      </rPr>
      <t>"Resultado"</t>
    </r>
    <r>
      <rPr>
        <i/>
        <sz val="10"/>
        <rFont val="Aptos Narrow"/>
        <family val="2"/>
        <scheme val="minor"/>
      </rPr>
      <t xml:space="preserve"> na fila </t>
    </r>
    <r>
      <rPr>
        <sz val="10"/>
        <rFont val="Aptos Narrow"/>
        <family val="2"/>
        <scheme val="minor"/>
      </rPr>
      <t>"Valoración Total"</t>
    </r>
    <r>
      <rPr>
        <i/>
        <sz val="10"/>
        <rFont val="Aptos Narrow"/>
        <family val="2"/>
        <scheme val="minor"/>
      </rPr>
      <t xml:space="preserve"> do "Bloque 7 Prácticas Externas" da titulación correspondente do informe de </t>
    </r>
    <r>
      <rPr>
        <sz val="10"/>
        <rFont val="Aptos Narrow"/>
        <family val="2"/>
        <scheme val="minor"/>
      </rPr>
      <t xml:space="preserve">"Enquisas de satisfacción de egresados/as" do portal de transparencia
https://secretaria.uvigo.gal/uv/web/transparencia/grupo/show/5/28
</t>
    </r>
    <r>
      <rPr>
        <b/>
        <sz val="10"/>
        <rFont val="Aptos Narrow"/>
        <family val="2"/>
        <scheme val="minor"/>
      </rPr>
      <t>Son os resultados do curso 23-24</t>
    </r>
  </si>
  <si>
    <t>I39</t>
  </si>
  <si>
    <t xml:space="preserve">Grao de satisfacción cos RRHH </t>
  </si>
  <si>
    <t xml:space="preserve">Nº dos obxectivos (I39-1, I39-2, I39-3 e I39-4) que se acadan </t>
  </si>
  <si>
    <t>I39-1</t>
  </si>
  <si>
    <t>Satisfacción do Estudantado cos RRHH da titulación</t>
  </si>
  <si>
    <r>
      <rPr>
        <b/>
        <sz val="10"/>
        <rFont val="Aptos Narrow"/>
        <family val="2"/>
        <scheme val="minor"/>
      </rPr>
      <t xml:space="preserve">Cubrir Meta e Resultado. A meta poderá estar entre os valores [1-5]
</t>
    </r>
    <r>
      <rPr>
        <sz val="10"/>
        <rFont val="Aptos Narrow"/>
        <family val="2"/>
        <scheme val="minor"/>
      </rPr>
      <t xml:space="preserve">Introducir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4 Recursos Humanos" </t>
    </r>
    <r>
      <rPr>
        <sz val="10"/>
        <rFont val="Aptos Narrow"/>
        <family val="2"/>
        <scheme val="minor"/>
      </rPr>
      <t xml:space="preserve">da titulación de </t>
    </r>
    <r>
      <rPr>
        <i/>
        <sz val="10"/>
        <rFont val="Aptos Narrow"/>
        <family val="2"/>
        <scheme val="minor"/>
      </rPr>
      <t>"Enquisas de Satisfacción de estudantado"</t>
    </r>
    <r>
      <rPr>
        <sz val="10"/>
        <rFont val="Aptos Narrow"/>
        <family val="2"/>
        <scheme val="minor"/>
      </rPr>
      <t xml:space="preserve"> do portal de transparencia. 
https://secretaria.uvigo.gal/uv/web/transparencia/grupo/show/5/28</t>
    </r>
    <r>
      <rPr>
        <b/>
        <sz val="10"/>
        <rFont val="Aptos Narrow"/>
        <family val="2"/>
        <scheme val="minor"/>
      </rPr>
      <t xml:space="preserve">
Os resultados son do curso 23-24</t>
    </r>
  </si>
  <si>
    <t>I39-2</t>
  </si>
  <si>
    <t>Satisfacción do Profesorado cos RRHH da titulación</t>
  </si>
  <si>
    <r>
      <rPr>
        <b/>
        <sz val="10"/>
        <rFont val="Aptos Narrow"/>
        <family val="2"/>
        <scheme val="minor"/>
      </rPr>
      <t xml:space="preserve">Cubrir Meta e Resultado. A meta poderá estar entre os valores [1-5]
</t>
    </r>
    <r>
      <rPr>
        <sz val="10"/>
        <rFont val="Aptos Narrow"/>
        <family val="2"/>
        <scheme val="minor"/>
      </rPr>
      <t xml:space="preserve">Introducir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4 Recursos Humanos" </t>
    </r>
    <r>
      <rPr>
        <sz val="10"/>
        <rFont val="Aptos Narrow"/>
        <family val="2"/>
        <scheme val="minor"/>
      </rPr>
      <t xml:space="preserve">da titulación de </t>
    </r>
    <r>
      <rPr>
        <i/>
        <sz val="10"/>
        <rFont val="Aptos Narrow"/>
        <family val="2"/>
        <scheme val="minor"/>
      </rPr>
      <t>"Enquisas de Satisfacción do Profesorado"</t>
    </r>
    <r>
      <rPr>
        <sz val="10"/>
        <rFont val="Aptos Narrow"/>
        <family val="2"/>
        <scheme val="minor"/>
      </rPr>
      <t xml:space="preserve"> do portal de transparencia. 
https://secretaria.uvigo.gal/uv/web/transparencia/grupo/show/5/28</t>
    </r>
    <r>
      <rPr>
        <b/>
        <sz val="10"/>
        <rFont val="Aptos Narrow"/>
        <family val="2"/>
        <scheme val="minor"/>
      </rPr>
      <t xml:space="preserve">
Os resultados son do curso 22-23</t>
    </r>
  </si>
  <si>
    <t>I39-3</t>
  </si>
  <si>
    <t>Satisfacción das Persoas tituladas cos RRHH da titulación</t>
  </si>
  <si>
    <r>
      <rPr>
        <b/>
        <sz val="10"/>
        <rFont val="Aptos Narrow"/>
        <family val="2"/>
        <scheme val="minor"/>
      </rPr>
      <t>Cubrir Meta e Resultado. A meta poderá estar entre os valores [1-5]</t>
    </r>
    <r>
      <rPr>
        <sz val="10"/>
        <rFont val="Aptos Narrow"/>
        <family val="2"/>
        <scheme val="minor"/>
      </rPr>
      <t xml:space="preserve">
Introducir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4 Recursos Humanos" </t>
    </r>
    <r>
      <rPr>
        <sz val="10"/>
        <rFont val="Aptos Narrow"/>
        <family val="2"/>
        <scheme val="minor"/>
      </rPr>
      <t xml:space="preserve">da titulación de </t>
    </r>
    <r>
      <rPr>
        <i/>
        <sz val="10"/>
        <rFont val="Aptos Narrow"/>
        <family val="2"/>
        <scheme val="minor"/>
      </rPr>
      <t>"Enquisas de Satisfacción dos/das egresados/as "</t>
    </r>
    <r>
      <rPr>
        <sz val="10"/>
        <rFont val="Aptos Narrow"/>
        <family val="2"/>
        <scheme val="minor"/>
      </rPr>
      <t xml:space="preserve"> do portal de transparencia. 
https://secretaria.uvigo.gal/uv/web/transparencia/grupo/show/5/28 </t>
    </r>
    <r>
      <rPr>
        <b/>
        <sz val="10"/>
        <rFont val="Aptos Narrow"/>
        <family val="2"/>
        <scheme val="minor"/>
      </rPr>
      <t xml:space="preserve">
Os resultados son do curso 23-24</t>
    </r>
  </si>
  <si>
    <t>I39-4</t>
  </si>
  <si>
    <t>Satisfacción do PTXAS cos RRHH da titulación</t>
  </si>
  <si>
    <r>
      <rPr>
        <b/>
        <sz val="10"/>
        <rFont val="Aptos Narrow"/>
        <family val="2"/>
        <scheme val="minor"/>
      </rPr>
      <t>Cubrir Meta e Resultado. A meta poderá estar entre os valores [1-5]</t>
    </r>
    <r>
      <rPr>
        <sz val="10"/>
        <rFont val="Aptos Narrow"/>
        <family val="2"/>
        <scheme val="minor"/>
      </rPr>
      <t xml:space="preserve">
Introducir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3 Recursos Humanos " </t>
    </r>
    <r>
      <rPr>
        <sz val="10"/>
        <rFont val="Aptos Narrow"/>
        <family val="2"/>
        <scheme val="minor"/>
      </rPr>
      <t xml:space="preserve">da titulación de </t>
    </r>
    <r>
      <rPr>
        <i/>
        <sz val="10"/>
        <rFont val="Aptos Narrow"/>
        <family val="2"/>
        <scheme val="minor"/>
      </rPr>
      <t>"Enquisas de Satisfacción do PTXAS"</t>
    </r>
    <r>
      <rPr>
        <sz val="10"/>
        <rFont val="Aptos Narrow"/>
        <family val="2"/>
        <scheme val="minor"/>
      </rPr>
      <t xml:space="preserve"> do portal de transparencia. 
https://secretaria.uvigo.gal/uv/web/transparencia/grupo/show/5/28</t>
    </r>
    <r>
      <rPr>
        <b/>
        <sz val="10"/>
        <rFont val="Aptos Narrow"/>
        <family val="2"/>
        <scheme val="minor"/>
      </rPr>
      <t xml:space="preserve">
Os resultados son do curso 22-23</t>
    </r>
  </si>
  <si>
    <t>I42</t>
  </si>
  <si>
    <t>% Accións de Mellora finalizadas en prazo</t>
  </si>
  <si>
    <r>
      <rPr>
        <b/>
        <sz val="10"/>
        <color theme="1"/>
        <rFont val="Aptos Narrow"/>
        <family val="2"/>
        <scheme val="minor"/>
      </rPr>
      <t>Cubrir Meta e Resultado</t>
    </r>
    <r>
      <rPr>
        <sz val="10"/>
        <color theme="1"/>
        <rFont val="Aptos Narrow"/>
        <family val="2"/>
        <scheme val="minor"/>
      </rPr>
      <t xml:space="preserve">
Porcentaxe das accións de mellora que está prevista a súa finalización neste curso, e efectivamente están finalizadas, sobre o total das accións de mellora que finalizaban o curso de referencia.</t>
    </r>
  </si>
  <si>
    <t>I43</t>
  </si>
  <si>
    <t>Resultados EAD</t>
  </si>
  <si>
    <r>
      <rPr>
        <b/>
        <sz val="10"/>
        <rFont val="Aptos Narrow"/>
        <family val="2"/>
        <scheme val="minor"/>
      </rPr>
      <t xml:space="preserve">Cubrir Meta e Resultado. A meta poderá estar entre os valores [1-5]
</t>
    </r>
    <r>
      <rPr>
        <sz val="10"/>
        <rFont val="Aptos Narrow"/>
        <family val="2"/>
        <scheme val="minor"/>
      </rPr>
      <t xml:space="preserve">Indicar o valor que se atopa na columna "Global" e na filla "GLOBAL", do informe de avaliación docente por titulación que se atopa na secretaría virtual.
https://secretaria.uvigo.gal/uvigo.sv/index.php?modulo=informes&amp;accion=InformeEadTitulacion
</t>
    </r>
    <r>
      <rPr>
        <b/>
        <sz val="10"/>
        <rFont val="Aptos Narrow"/>
        <family val="2"/>
        <scheme val="minor"/>
      </rPr>
      <t>Os resultados son do curso 22-23</t>
    </r>
  </si>
  <si>
    <t>I44</t>
  </si>
  <si>
    <t>Índice de satisfacción coa organización e o desenvolvemento</t>
  </si>
  <si>
    <t xml:space="preserve">Nº dos obxectivos (I44-1, I44-2, I44-3 e I44-4) que se acadan </t>
  </si>
  <si>
    <t>I44-1</t>
  </si>
  <si>
    <t>Satisfacción do Estudantado coa organización e o desenvolvemento</t>
  </si>
  <si>
    <r>
      <rPr>
        <b/>
        <sz val="10"/>
        <rFont val="Aptos Narrow"/>
        <family val="2"/>
        <scheme val="minor"/>
      </rPr>
      <t xml:space="preserve">Cubrir Meta e Resultado. A meta poderá estar entre os valores [1-5]
</t>
    </r>
    <r>
      <rPr>
        <sz val="10"/>
        <rFont val="Aptos Narrow"/>
        <family val="2"/>
        <scheme val="minor"/>
      </rPr>
      <t xml:space="preserve">Introducir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1 Organización e Desenvolvemento" </t>
    </r>
    <r>
      <rPr>
        <sz val="10"/>
        <rFont val="Aptos Narrow"/>
        <family val="2"/>
        <scheme val="minor"/>
      </rPr>
      <t xml:space="preserve">da titulación do informe de </t>
    </r>
    <r>
      <rPr>
        <i/>
        <sz val="10"/>
        <rFont val="Aptos Narrow"/>
        <family val="2"/>
        <scheme val="minor"/>
      </rPr>
      <t>"Enquisas de Satisfacción de estudantado"</t>
    </r>
    <r>
      <rPr>
        <sz val="10"/>
        <rFont val="Aptos Narrow"/>
        <family val="2"/>
        <scheme val="minor"/>
      </rPr>
      <t xml:space="preserve"> do portal de transparencia. 
https://secretaria.uvigo.gal/uv/web/transparencia/grupo/show/5/28</t>
    </r>
    <r>
      <rPr>
        <b/>
        <sz val="10"/>
        <rFont val="Aptos Narrow"/>
        <family val="2"/>
        <scheme val="minor"/>
      </rPr>
      <t xml:space="preserve">
Os resultados son do curso 23-24</t>
    </r>
  </si>
  <si>
    <t>I44-2</t>
  </si>
  <si>
    <t>Satisfacción do Profesorado coa organización e o desenvolvemento</t>
  </si>
  <si>
    <r>
      <rPr>
        <b/>
        <sz val="10"/>
        <rFont val="Aptos Narrow"/>
        <family val="2"/>
        <scheme val="minor"/>
      </rPr>
      <t xml:space="preserve">Cubrir Meta e Resultado. A meta poderá estar entre os valores [1-5]
</t>
    </r>
    <r>
      <rPr>
        <sz val="10"/>
        <rFont val="Aptos Narrow"/>
        <family val="2"/>
        <scheme val="minor"/>
      </rPr>
      <t xml:space="preserve">Introducir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"Bloque 1 Organización e Desenvolvemento"</t>
    </r>
    <r>
      <rPr>
        <sz val="10"/>
        <rFont val="Aptos Narrow"/>
        <family val="2"/>
        <scheme val="minor"/>
      </rPr>
      <t xml:space="preserve"> da titulación do informe de </t>
    </r>
    <r>
      <rPr>
        <i/>
        <sz val="10"/>
        <rFont val="Aptos Narrow"/>
        <family val="2"/>
        <scheme val="minor"/>
      </rPr>
      <t>"Enquisas de Satisfacción do Profesorado"</t>
    </r>
    <r>
      <rPr>
        <sz val="10"/>
        <rFont val="Aptos Narrow"/>
        <family val="2"/>
        <scheme val="minor"/>
      </rPr>
      <t xml:space="preserve"> do portal de transparencia. 
https://secretaria.uvigo.gal/uv/web/transparencia/grupo/show/5/28</t>
    </r>
    <r>
      <rPr>
        <b/>
        <sz val="10"/>
        <rFont val="Aptos Narrow"/>
        <family val="2"/>
        <scheme val="minor"/>
      </rPr>
      <t xml:space="preserve">
Os resultados son do curso 22-23</t>
    </r>
  </si>
  <si>
    <t>I44-3</t>
  </si>
  <si>
    <t>Satisfacción das Persoas tituladas coa organización e o desenvolvemento</t>
  </si>
  <si>
    <r>
      <rPr>
        <b/>
        <sz val="10"/>
        <rFont val="Aptos Narrow"/>
        <family val="2"/>
        <scheme val="minor"/>
      </rPr>
      <t xml:space="preserve">Cubrir Meta e Resultado. A meta poderá estar entre os valores [1-5]
</t>
    </r>
    <r>
      <rPr>
        <sz val="10"/>
        <rFont val="Aptos Narrow"/>
        <family val="2"/>
        <scheme val="minor"/>
      </rPr>
      <t xml:space="preserve">Introducir o Valor que se atopa na folla de </t>
    </r>
    <r>
      <rPr>
        <i/>
        <sz val="10"/>
        <rFont val="Aptos Narrow"/>
        <family val="2"/>
        <scheme val="minor"/>
      </rPr>
      <t>"Bloque"</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do </t>
    </r>
    <r>
      <rPr>
        <i/>
        <sz val="10"/>
        <rFont val="Aptos Narrow"/>
        <family val="2"/>
        <scheme val="minor"/>
      </rPr>
      <t xml:space="preserve">"Bloque 1 Organización e Desenvolvemento" </t>
    </r>
    <r>
      <rPr>
        <sz val="10"/>
        <rFont val="Aptos Narrow"/>
        <family val="2"/>
        <scheme val="minor"/>
      </rPr>
      <t xml:space="preserve">da titulación corresponden do informe de </t>
    </r>
    <r>
      <rPr>
        <i/>
        <sz val="10"/>
        <rFont val="Aptos Narrow"/>
        <family val="2"/>
        <scheme val="minor"/>
      </rPr>
      <t>"Enquisas de Satisfacción dos/das egresados/as "</t>
    </r>
    <r>
      <rPr>
        <sz val="10"/>
        <rFont val="Aptos Narrow"/>
        <family val="2"/>
        <scheme val="minor"/>
      </rPr>
      <t xml:space="preserve"> do portal de transparencia. 
https://secretaria.uvigo.gal/uv/web/transparencia/grupo/show/5/28</t>
    </r>
    <r>
      <rPr>
        <b/>
        <sz val="10"/>
        <rFont val="Aptos Narrow"/>
        <family val="2"/>
        <scheme val="minor"/>
      </rPr>
      <t xml:space="preserve">
Os resultados son do curso 23-24</t>
    </r>
  </si>
  <si>
    <t>Satisfacción do PTXAS coa organización e o desenvolvemento</t>
  </si>
  <si>
    <r>
      <rPr>
        <b/>
        <sz val="10"/>
        <rFont val="Aptos Narrow"/>
        <family val="2"/>
        <scheme val="minor"/>
      </rPr>
      <t xml:space="preserve">Cubrir Meta e Resultado. A meta poderá estar entre os valores [1-5]
</t>
    </r>
    <r>
      <rPr>
        <sz val="10"/>
        <rFont val="Aptos Narrow"/>
        <family val="2"/>
        <scheme val="minor"/>
      </rPr>
      <t xml:space="preserve">Introducir o Valor que se atopa na folla de </t>
    </r>
    <r>
      <rPr>
        <i/>
        <sz val="10"/>
        <rFont val="Aptos Narrow"/>
        <family val="2"/>
        <scheme val="minor"/>
      </rPr>
      <t>"Preguntas"</t>
    </r>
    <r>
      <rPr>
        <sz val="10"/>
        <rFont val="Aptos Narrow"/>
        <family val="2"/>
        <scheme val="minor"/>
      </rPr>
      <t xml:space="preserve">, na columna "Resultado" na fila </t>
    </r>
    <r>
      <rPr>
        <i/>
        <sz val="10"/>
        <rFont val="Aptos Narrow"/>
        <family val="2"/>
        <scheme val="minor"/>
      </rPr>
      <t>"Valoración Total"</t>
    </r>
    <r>
      <rPr>
        <sz val="10"/>
        <rFont val="Aptos Narrow"/>
        <family val="2"/>
        <scheme val="minor"/>
      </rPr>
      <t xml:space="preserve"> da </t>
    </r>
    <r>
      <rPr>
        <i/>
        <sz val="10"/>
        <rFont val="Aptos Narrow"/>
        <family val="2"/>
        <scheme val="minor"/>
      </rPr>
      <t xml:space="preserve">"Pregunta 15 a xestión das titulacións" </t>
    </r>
    <r>
      <rPr>
        <sz val="10"/>
        <rFont val="Aptos Narrow"/>
        <family val="2"/>
        <scheme val="minor"/>
      </rPr>
      <t xml:space="preserve">da titulación correspondente  do informe de </t>
    </r>
    <r>
      <rPr>
        <i/>
        <sz val="10"/>
        <rFont val="Aptos Narrow"/>
        <family val="2"/>
        <scheme val="minor"/>
      </rPr>
      <t>"Enquisas de Satisfacción do PTXAS"</t>
    </r>
    <r>
      <rPr>
        <sz val="10"/>
        <rFont val="Aptos Narrow"/>
        <family val="2"/>
        <scheme val="minor"/>
      </rPr>
      <t xml:space="preserve"> do portal de transparencia. 
https://secretaria.uvigo.gal/uv/web/transparencia/grupo/show/5/28
</t>
    </r>
    <r>
      <rPr>
        <b/>
        <sz val="10"/>
        <rFont val="Aptos Narrow"/>
        <family val="2"/>
        <scheme val="minor"/>
      </rPr>
      <t>Os resultados son do curso 22-23</t>
    </r>
  </si>
  <si>
    <t>I45</t>
  </si>
  <si>
    <t>Nº Estudantado matriculado</t>
  </si>
  <si>
    <r>
      <rPr>
        <b/>
        <sz val="10"/>
        <rFont val="Aptos Narrow"/>
        <family val="2"/>
        <scheme val="minor"/>
      </rPr>
      <t xml:space="preserve">Só Cubrir o Resultado. Este indicador utilizase para calcular outros indicadores
</t>
    </r>
    <r>
      <rPr>
        <sz val="10"/>
        <rFont val="Aptos Narrow"/>
        <family val="2"/>
        <scheme val="minor"/>
      </rPr>
      <t xml:space="preserve">Elixir o documento estudantes matriculados de Grao ou Máster segundo sea o caso. 
https://secretaria.uvigo.gal/uv/web/transparencia/informe/show/5/51/61
Indicar o Nº total de Estudantes matriculados da titulación e neste curso
</t>
    </r>
    <r>
      <rPr>
        <b/>
        <sz val="10"/>
        <rFont val="Aptos Narrow"/>
        <family val="2"/>
        <scheme val="minor"/>
      </rPr>
      <t>Os resultados son do curso 23-24</t>
    </r>
  </si>
  <si>
    <t>I46</t>
  </si>
  <si>
    <t>Nº PDI que imparte docencia en titulación</t>
  </si>
  <si>
    <r>
      <rPr>
        <b/>
        <sz val="10"/>
        <rFont val="Aptos Narrow"/>
        <family val="2"/>
        <scheme val="minor"/>
      </rPr>
      <t xml:space="preserve">Só Cubrir o Resultado. Este indicador utilizase para calcular outros indicadores
</t>
    </r>
    <r>
      <rPr>
        <sz val="10"/>
        <rFont val="Aptos Narrow"/>
        <family val="2"/>
        <scheme val="minor"/>
      </rPr>
      <t xml:space="preserve">Acceder á consulta DOC. Profesorado con Docencia, do portal de transparencia.
https://secretaria.uvigo.gal/uv/web/transparencia/informe/show/5/34/25
Posteriormente indicar o Nº de profesorado da titulación e neste curso.
</t>
    </r>
    <r>
      <rPr>
        <b/>
        <sz val="10"/>
        <rFont val="Aptos Narrow"/>
        <family val="2"/>
        <scheme val="minor"/>
      </rPr>
      <t>Os resultados son do curso 23-24</t>
    </r>
  </si>
  <si>
    <t>Meta orientativa. Revisar y aprobar, si procede, en comisión de calidad</t>
  </si>
  <si>
    <t>Panel de indicadores- Cadro de mando do Grao en Comunicación Audiovisual</t>
  </si>
  <si>
    <t>Panel de indicadores- Cadro de mando do Máster Universitario en Dirección de Arte en Publicidade</t>
  </si>
  <si>
    <r>
      <rPr>
        <b/>
        <sz val="10"/>
        <rFont val="Aptos Narrow"/>
        <family val="2"/>
        <scheme val="minor"/>
      </rPr>
      <t xml:space="preserve">Cubrir Meta e Resultado
</t>
    </r>
    <r>
      <rPr>
        <sz val="10"/>
        <rFont val="Aptos Narrow"/>
        <family val="2"/>
        <scheme val="minor"/>
      </rPr>
      <t xml:space="preserve">Acceder á consulta de PRE.GRA Admisión de Grao, https://secretaria.uvigo.gal/uv/web/transparencia/informe/show/5/51/3
Posteriormente elixir a folla de Taxas de ocupación, preferencia e adecuación </t>
    </r>
  </si>
  <si>
    <r>
      <rPr>
        <b/>
        <sz val="10"/>
        <rFont val="Aptos Narrow"/>
        <family val="2"/>
        <scheme val="minor"/>
      </rPr>
      <t>Cubrir Meta e Resultado</t>
    </r>
    <r>
      <rPr>
        <sz val="10"/>
        <rFont val="Aptos Narrow"/>
        <family val="2"/>
        <scheme val="minor"/>
      </rPr>
      <t xml:space="preserve">
Acceder á consulta de PRE.GRA Admisión de Grao, https://secretaria.uvigo.gal/uv/web/transparencia/informe/show/5/51/3
Posteriormente elixir a folla de Taxas de ocupación, preferencia e adecuación </t>
    </r>
  </si>
  <si>
    <r>
      <rPr>
        <b/>
        <sz val="10"/>
        <rFont val="Aptos Narrow"/>
        <family val="2"/>
        <scheme val="minor"/>
      </rPr>
      <t xml:space="preserve">Só cubrir o Resultado, é un indicador informativo
</t>
    </r>
    <r>
      <rPr>
        <sz val="10"/>
        <rFont val="Aptos Narrow"/>
        <family val="2"/>
        <scheme val="minor"/>
      </rPr>
      <t>Introducir a inserción laboral da da titulación da secretaría virtual
https://secretaria.uvigo.gal/uv/web/transparencia/grupo/show/5/69</t>
    </r>
  </si>
  <si>
    <t>Panel de indicadores- Cadro de mando do Máster Univ. en Comunicación en Medios Sociais e Creación de Contidos Dixitais</t>
  </si>
  <si>
    <t>Panel de indicadores - Cadro de mando da Facultade de Comunicación 2024_25</t>
  </si>
  <si>
    <t>2024_25</t>
  </si>
  <si>
    <t>2023_24</t>
  </si>
  <si>
    <t>Curso 2024_25</t>
  </si>
  <si>
    <t>Curso 2023_24</t>
  </si>
  <si>
    <r>
      <rPr>
        <b/>
        <sz val="10"/>
        <color theme="1"/>
        <rFont val="Aptos Narrow"/>
        <family val="2"/>
        <scheme val="minor"/>
      </rPr>
      <t>Cubrir Meta e Resultado</t>
    </r>
    <r>
      <rPr>
        <sz val="10"/>
        <color theme="1"/>
        <rFont val="Aptos Narrow"/>
        <family val="2"/>
        <scheme val="minor"/>
      </rPr>
      <t xml:space="preserve">
Selecciónar o dato da titulación da columna "Total_SAÍNTE" da Folla Mobilidade_TOTAL do documento </t>
    </r>
    <r>
      <rPr>
        <i/>
        <sz val="10"/>
        <color theme="1"/>
        <rFont val="Aptos Narrow"/>
        <family val="2"/>
        <scheme val="minor"/>
      </rPr>
      <t xml:space="preserve">"Mobilidade" </t>
    </r>
    <r>
      <rPr>
        <sz val="10"/>
        <color theme="1"/>
        <rFont val="Aptos Narrow"/>
        <family val="2"/>
        <scheme val="minor"/>
      </rPr>
      <t xml:space="preserve">do portal de transparencia. 
</t>
    </r>
    <r>
      <rPr>
        <b/>
        <sz val="10"/>
        <color theme="1"/>
        <rFont val="Aptos Narrow"/>
        <family val="2"/>
        <scheme val="minor"/>
      </rPr>
      <t>Os resultados son do curso 23/24</t>
    </r>
  </si>
  <si>
    <t>90.9%</t>
  </si>
  <si>
    <t>ND</t>
  </si>
  <si>
    <t>DATOS 2023_24</t>
  </si>
  <si>
    <t>3.07</t>
  </si>
  <si>
    <t>4.03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</si>
</sst>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32" x14ac:knownFonts="1">
    <font>
      <sz val="11"/>
      <color theme="1"/>
      <name val="Aptos Narrow"/>
      <family val="2"/>
      <scheme val="minor"/>
    </font>
    <font>
      <sz val="11"/>
      <color theme="1"/>
      <name val="Aptos Narrow"/>
      <family val="2"/>
      <scheme val="minor"/>
    </font>
    <font>
      <b/>
      <sz val="11"/>
      <color theme="1"/>
      <name val="Aptos Narrow"/>
      <family val="2"/>
      <scheme val="minor"/>
    </font>
    <font>
      <sz val="11"/>
      <color theme="0"/>
      <name val="Aptos Narrow"/>
      <family val="2"/>
      <scheme val="minor"/>
    </font>
    <font>
      <b/>
      <sz val="20"/>
      <color theme="1"/>
      <name val="Aptos Narrow"/>
      <family val="2"/>
      <scheme val="minor"/>
    </font>
    <font>
      <b/>
      <sz val="14"/>
      <color theme="1"/>
      <name val="Aptos Narrow"/>
      <family val="2"/>
      <scheme val="minor"/>
    </font>
    <font>
      <b/>
      <sz val="14"/>
      <color theme="0"/>
      <name val="Aptos Narrow"/>
      <family val="2"/>
      <scheme val="minor"/>
    </font>
    <font>
      <b/>
      <sz val="9"/>
      <color theme="1"/>
      <name val="Aptos Narrow"/>
      <family val="2"/>
      <scheme val="minor"/>
    </font>
    <font>
      <b/>
      <sz val="10"/>
      <color theme="1"/>
      <name val="Aptos Narrow"/>
      <family val="2"/>
      <scheme val="minor"/>
    </font>
    <font>
      <sz val="10"/>
      <name val="Aptos Narrow"/>
      <family val="2"/>
      <scheme val="minor"/>
    </font>
    <font>
      <b/>
      <sz val="10"/>
      <name val="Aptos Narrow"/>
      <family val="2"/>
      <scheme val="minor"/>
    </font>
    <font>
      <b/>
      <sz val="14"/>
      <name val="Aptos Narrow"/>
      <family val="2"/>
      <scheme val="minor"/>
    </font>
    <font>
      <sz val="11"/>
      <name val="Aptos Narrow"/>
      <family val="2"/>
      <scheme val="minor"/>
    </font>
    <font>
      <sz val="11"/>
      <color theme="0" tint="-0.499984740745262"/>
      <name val="Aptos Narrow"/>
      <family val="2"/>
      <scheme val="minor"/>
    </font>
    <font>
      <i/>
      <sz val="10"/>
      <name val="Aptos Narrow"/>
      <family val="2"/>
      <scheme val="minor"/>
    </font>
    <font>
      <u/>
      <sz val="11"/>
      <color theme="10"/>
      <name val="Aptos Narrow"/>
      <family val="2"/>
      <scheme val="minor"/>
    </font>
    <font>
      <sz val="10"/>
      <color theme="1"/>
      <name val="Aptos Narrow"/>
      <family val="2"/>
      <scheme val="minor"/>
    </font>
    <font>
      <i/>
      <sz val="10"/>
      <color theme="1"/>
      <name val="Aptos Narrow"/>
      <family val="2"/>
      <scheme val="minor"/>
    </font>
    <font>
      <sz val="12"/>
      <color theme="1"/>
      <name val="Aptos Narrow"/>
      <family val="2"/>
      <scheme val="minor"/>
    </font>
    <font>
      <u/>
      <sz val="10"/>
      <color theme="10"/>
      <name val="Aptos Narrow"/>
      <family val="2"/>
      <scheme val="minor"/>
    </font>
    <font>
      <b/>
      <sz val="12"/>
      <color theme="1"/>
      <name val="Aptos Narrow"/>
      <family val="2"/>
      <scheme val="minor"/>
    </font>
    <font>
      <sz val="12"/>
      <name val="Aptos Narrow"/>
      <family val="2"/>
      <scheme val="minor"/>
    </font>
    <font>
      <b/>
      <sz val="11"/>
      <color theme="0" tint="-0.499984740745262"/>
      <name val="Aptos Narrow"/>
      <family val="2"/>
      <scheme val="minor"/>
    </font>
    <font>
      <b/>
      <sz val="11"/>
      <color theme="0" tint="-0.34998626667073579"/>
      <name val="Aptos Narrow"/>
      <family val="2"/>
      <scheme val="minor"/>
    </font>
    <font>
      <b/>
      <sz val="14"/>
      <color theme="0" tint="-0.499984740745262"/>
      <name val="Aptos Narrow"/>
      <family val="2"/>
      <scheme val="minor"/>
    </font>
    <font>
      <sz val="12"/>
      <color theme="0" tint="-0.499984740745262"/>
      <name val="Aptos Narrow"/>
      <family val="2"/>
      <scheme val="minor"/>
    </font>
    <font>
      <b/>
      <sz val="14"/>
      <color theme="0" tint="-0.34998626667073579"/>
      <name val="Aptos Narrow"/>
      <family val="2"/>
      <scheme val="minor"/>
    </font>
    <font>
      <sz val="8"/>
      <name val="Aptos Narrow"/>
      <family val="2"/>
      <scheme val="minor"/>
    </font>
    <font>
      <sz val="9"/>
      <color indexed="81"/>
      <name val="Tahoma"/>
      <family val="2"/>
    </font>
    <font>
      <b/>
      <sz val="9"/>
      <color indexed="81"/>
      <name val="Tahoma"/>
      <family val="2"/>
    </font>
    <font>
      <sz val="9"/>
      <color indexed="81"/>
      <name val="Tahoma"/>
      <charset val="1"/>
    </font>
    <font>
      <b/>
      <sz val="9"/>
      <color indexed="81"/>
      <name val="Tahoma"/>
      <charset val="1"/>
    </font>
  </fonts>
  <fills count="11">
    <fill>
      <patternFill patternType="none"/>
    </fill>
    <fill>
      <patternFill patternType="gray125"/>
    </fill>
    <fill>
      <patternFill patternType="solid">
        <fgColor theme="8" tint="0.79998168889431442"/>
        <bgColor indexed="64"/>
      </patternFill>
    </fill>
    <fill>
      <patternFill patternType="solid">
        <fgColor theme="0" tint="-0.14999847407452621"/>
        <bgColor indexed="64"/>
      </patternFill>
    </fill>
    <fill>
      <patternFill patternType="solid">
        <fgColor rgb="FF002060"/>
        <bgColor indexed="64"/>
      </patternFill>
    </fill>
    <fill>
      <patternFill patternType="solid">
        <fgColor theme="0" tint="-4.9989318521683403E-2"/>
        <bgColor indexed="64"/>
      </patternFill>
    </fill>
    <fill>
      <patternFill patternType="solid">
        <fgColor theme="9"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rgb="FFFFFF00"/>
        <bgColor indexed="64"/>
      </patternFill>
    </fill>
  </fills>
  <borders count="21">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auto="1"/>
      </left>
      <right/>
      <top style="medium">
        <color auto="1"/>
      </top>
      <bottom style="medium">
        <color auto="1"/>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15" fillId="0" borderId="0" applyNumberFormat="0" applyFill="0" applyBorder="0" applyAlignment="0" applyProtection="0"/>
  </cellStyleXfs>
  <cellXfs count="175">
    <xf numFmtId="0" fontId="0" fillId="0" borderId="0" xfId="0"/>
    <xf numFmtId="0" fontId="4" fillId="0" borderId="0" xfId="0" applyFont="1" applyAlignment="1">
      <alignment horizontal="center" vertical="center" wrapText="1"/>
    </xf>
    <xf numFmtId="0" fontId="5" fillId="3" borderId="4"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4" xfId="0" applyFont="1" applyFill="1" applyBorder="1" applyAlignment="1" applyProtection="1">
      <alignment horizontal="center" vertical="center" wrapText="1"/>
      <protection locked="0"/>
    </xf>
    <xf numFmtId="0" fontId="6" fillId="4" borderId="0" xfId="0" applyFont="1" applyFill="1" applyAlignment="1">
      <alignment horizontal="left" vertical="center"/>
    </xf>
    <xf numFmtId="0" fontId="6" fillId="4" borderId="0" xfId="0" applyFont="1" applyFill="1" applyAlignment="1">
      <alignment horizontal="left" vertical="center" wrapText="1"/>
    </xf>
    <xf numFmtId="0" fontId="6" fillId="4" borderId="0" xfId="0" applyFont="1" applyFill="1" applyAlignment="1" applyProtection="1">
      <alignment horizontal="left" vertical="center" wrapText="1"/>
      <protection locked="0"/>
    </xf>
    <xf numFmtId="0" fontId="7" fillId="5" borderId="7" xfId="0" applyFont="1" applyFill="1" applyBorder="1" applyAlignment="1">
      <alignment horizontal="center" vertical="center"/>
    </xf>
    <xf numFmtId="0" fontId="8" fillId="5" borderId="8" xfId="0" applyFont="1" applyFill="1" applyBorder="1" applyAlignment="1">
      <alignment vertical="center" wrapText="1"/>
    </xf>
    <xf numFmtId="0" fontId="8" fillId="5" borderId="9" xfId="0" applyFont="1" applyFill="1" applyBorder="1" applyAlignment="1">
      <alignment vertical="center" wrapText="1"/>
    </xf>
    <xf numFmtId="9" fontId="5" fillId="0" borderId="8" xfId="2" applyFont="1" applyFill="1" applyBorder="1" applyAlignment="1" applyProtection="1">
      <alignment horizontal="center" vertical="center"/>
      <protection locked="0"/>
    </xf>
    <xf numFmtId="0" fontId="5" fillId="0" borderId="0" xfId="0" applyFont="1" applyAlignment="1">
      <alignment horizontal="center" vertical="center"/>
    </xf>
    <xf numFmtId="0" fontId="11" fillId="0" borderId="0" xfId="0" applyFont="1" applyAlignment="1">
      <alignment horizontal="left" vertical="center" wrapText="1"/>
    </xf>
    <xf numFmtId="0" fontId="12" fillId="0" borderId="0" xfId="0" applyFont="1" applyAlignment="1" applyProtection="1">
      <alignment horizontal="center" vertical="center"/>
      <protection locked="0"/>
    </xf>
    <xf numFmtId="0" fontId="1" fillId="0" borderId="0" xfId="0" applyFont="1" applyAlignment="1" applyProtection="1">
      <alignment horizontal="center" vertical="center"/>
      <protection locked="0"/>
    </xf>
    <xf numFmtId="0" fontId="13" fillId="0" borderId="0" xfId="0" applyFont="1" applyAlignment="1">
      <alignment horizontal="left" vertical="center" wrapText="1"/>
    </xf>
    <xf numFmtId="0" fontId="6" fillId="6" borderId="0" xfId="0" applyFont="1" applyFill="1" applyAlignment="1">
      <alignment horizontal="left" vertical="center"/>
    </xf>
    <xf numFmtId="0" fontId="6" fillId="6" borderId="0" xfId="0" applyFont="1" applyFill="1" applyAlignment="1">
      <alignment horizontal="left" vertical="center" wrapText="1"/>
    </xf>
    <xf numFmtId="0" fontId="3" fillId="6" borderId="0" xfId="0" applyFont="1" applyFill="1" applyAlignment="1" applyProtection="1">
      <alignment horizontal="center" vertical="center"/>
      <protection locked="0"/>
    </xf>
    <xf numFmtId="0" fontId="3" fillId="6" borderId="0" xfId="0" applyFont="1" applyFill="1" applyAlignment="1">
      <alignment horizontal="left" vertical="center" wrapText="1"/>
    </xf>
    <xf numFmtId="0" fontId="10" fillId="5" borderId="11" xfId="0" applyFont="1" applyFill="1" applyBorder="1" applyAlignment="1">
      <alignment vertical="center" wrapText="1"/>
    </xf>
    <xf numFmtId="0" fontId="10" fillId="5" borderId="0" xfId="0" applyFont="1" applyFill="1" applyAlignment="1">
      <alignment vertical="center" wrapText="1"/>
    </xf>
    <xf numFmtId="1" fontId="5" fillId="0" borderId="0" xfId="2" applyNumberFormat="1" applyFont="1" applyFill="1" applyBorder="1" applyAlignment="1" applyProtection="1">
      <alignment horizontal="center" vertical="center"/>
      <protection locked="0"/>
    </xf>
    <xf numFmtId="0" fontId="7" fillId="5" borderId="18" xfId="0" applyFont="1" applyFill="1" applyBorder="1" applyAlignment="1">
      <alignment horizontal="center" vertical="center"/>
    </xf>
    <xf numFmtId="0" fontId="10" fillId="5" borderId="18" xfId="0" applyFont="1" applyFill="1" applyBorder="1" applyAlignment="1">
      <alignment vertical="center" wrapText="1"/>
    </xf>
    <xf numFmtId="0" fontId="0" fillId="0" borderId="0" xfId="0" applyAlignment="1">
      <alignment horizontal="center" vertical="center"/>
    </xf>
    <xf numFmtId="0" fontId="0" fillId="0" borderId="0" xfId="0" applyAlignment="1">
      <alignment vertical="center" wrapText="1"/>
    </xf>
    <xf numFmtId="0" fontId="2" fillId="0" borderId="0" xfId="0" applyFont="1" applyAlignment="1">
      <alignment horizontal="center" vertical="center" wrapText="1"/>
    </xf>
    <xf numFmtId="0" fontId="5" fillId="3" borderId="1" xfId="0" applyFont="1" applyFill="1" applyBorder="1" applyAlignment="1" applyProtection="1">
      <alignment horizontal="center" vertical="center" wrapText="1"/>
      <protection locked="0"/>
    </xf>
    <xf numFmtId="0" fontId="5" fillId="3" borderId="19" xfId="0" applyFont="1" applyFill="1" applyBorder="1" applyAlignment="1">
      <alignment horizontal="center" vertical="center" wrapText="1"/>
    </xf>
    <xf numFmtId="0" fontId="3" fillId="4" borderId="0" xfId="0" applyFont="1" applyFill="1" applyAlignment="1" applyProtection="1">
      <alignment horizontal="center" vertical="center"/>
      <protection locked="0"/>
    </xf>
    <xf numFmtId="0" fontId="3" fillId="4" borderId="0" xfId="0" applyFont="1" applyFill="1" applyAlignment="1">
      <alignment horizontal="left" vertical="center" wrapText="1"/>
    </xf>
    <xf numFmtId="0" fontId="8" fillId="5" borderId="7" xfId="0" applyFont="1" applyFill="1" applyBorder="1" applyAlignment="1">
      <alignment horizontal="center" vertical="center"/>
    </xf>
    <xf numFmtId="1" fontId="5" fillId="0" borderId="7" xfId="1" quotePrefix="1" applyNumberFormat="1" applyFont="1" applyFill="1" applyBorder="1" applyAlignment="1" applyProtection="1">
      <alignment horizontal="center" vertical="center"/>
      <protection locked="0"/>
    </xf>
    <xf numFmtId="0" fontId="5" fillId="8" borderId="8" xfId="0" applyFont="1" applyFill="1" applyBorder="1" applyAlignment="1" applyProtection="1">
      <alignment horizontal="center" vertical="center"/>
      <protection locked="0"/>
    </xf>
    <xf numFmtId="0" fontId="8" fillId="5" borderId="13" xfId="0" applyFont="1" applyFill="1" applyBorder="1" applyAlignment="1">
      <alignment horizontal="center" vertical="center"/>
    </xf>
    <xf numFmtId="0" fontId="8" fillId="5" borderId="0" xfId="0" applyFont="1" applyFill="1" applyAlignment="1">
      <alignment vertical="center" wrapText="1"/>
    </xf>
    <xf numFmtId="0" fontId="8" fillId="5" borderId="0" xfId="0" applyFont="1" applyFill="1" applyAlignment="1" applyProtection="1">
      <alignment vertical="center" wrapText="1"/>
      <protection locked="0"/>
    </xf>
    <xf numFmtId="0" fontId="5" fillId="0" borderId="13" xfId="0" applyFont="1" applyBorder="1" applyAlignment="1" applyProtection="1">
      <alignment horizontal="center" vertical="center"/>
      <protection locked="0"/>
    </xf>
    <xf numFmtId="1" fontId="5" fillId="0" borderId="0" xfId="0" applyNumberFormat="1" applyFont="1" applyAlignment="1" applyProtection="1">
      <alignment horizontal="center" vertical="center"/>
      <protection locked="0"/>
    </xf>
    <xf numFmtId="0" fontId="16" fillId="0" borderId="0" xfId="0" applyFont="1" applyAlignment="1">
      <alignment vertical="center" wrapText="1"/>
    </xf>
    <xf numFmtId="0" fontId="16" fillId="0" borderId="14" xfId="0" applyFont="1" applyBorder="1" applyAlignment="1" applyProtection="1">
      <alignment vertical="center" wrapText="1"/>
      <protection locked="0"/>
    </xf>
    <xf numFmtId="1" fontId="18" fillId="0" borderId="13" xfId="2" quotePrefix="1" applyNumberFormat="1" applyFont="1" applyFill="1" applyBorder="1" applyAlignment="1" applyProtection="1">
      <alignment horizontal="center" vertical="center"/>
      <protection locked="0"/>
    </xf>
    <xf numFmtId="1" fontId="18" fillId="0" borderId="0" xfId="2" applyNumberFormat="1" applyFont="1" applyFill="1" applyBorder="1" applyAlignment="1" applyProtection="1">
      <alignment horizontal="center" vertical="center"/>
      <protection locked="0"/>
    </xf>
    <xf numFmtId="0" fontId="16" fillId="0" borderId="15" xfId="0" applyFont="1" applyBorder="1" applyAlignment="1">
      <alignment horizontal="center" vertical="center"/>
    </xf>
    <xf numFmtId="0" fontId="16" fillId="0" borderId="16" xfId="0" applyFont="1" applyBorder="1" applyAlignment="1">
      <alignment vertical="center" wrapText="1"/>
    </xf>
    <xf numFmtId="164" fontId="18" fillId="0" borderId="15" xfId="2" applyNumberFormat="1" applyFont="1" applyFill="1" applyBorder="1" applyAlignment="1" applyProtection="1">
      <alignment horizontal="center" vertical="center"/>
      <protection locked="0"/>
    </xf>
    <xf numFmtId="0" fontId="16" fillId="5" borderId="9" xfId="0" applyFont="1" applyFill="1" applyBorder="1" applyAlignment="1" applyProtection="1">
      <alignment vertical="center" wrapText="1"/>
      <protection locked="0"/>
    </xf>
    <xf numFmtId="0" fontId="5" fillId="0" borderId="7" xfId="0" applyFont="1" applyBorder="1" applyAlignment="1" applyProtection="1">
      <alignment horizontal="center" vertical="center"/>
      <protection locked="0"/>
    </xf>
    <xf numFmtId="0" fontId="5" fillId="0" borderId="8" xfId="0" applyFont="1" applyBorder="1" applyAlignment="1" applyProtection="1">
      <alignment horizontal="center" vertical="center"/>
      <protection locked="0"/>
    </xf>
    <xf numFmtId="1" fontId="18" fillId="0" borderId="16" xfId="2" applyNumberFormat="1" applyFont="1" applyFill="1" applyBorder="1" applyAlignment="1" applyProtection="1">
      <alignment horizontal="center" vertical="center"/>
      <protection locked="0"/>
    </xf>
    <xf numFmtId="0" fontId="8" fillId="5" borderId="9" xfId="0" applyFont="1" applyFill="1" applyBorder="1" applyAlignment="1" applyProtection="1">
      <alignment vertical="center" wrapText="1"/>
      <protection locked="0"/>
    </xf>
    <xf numFmtId="164" fontId="5" fillId="0" borderId="11" xfId="2" quotePrefix="1" applyNumberFormat="1" applyFont="1" applyFill="1" applyBorder="1" applyAlignment="1" applyProtection="1">
      <alignment horizontal="center" vertical="center"/>
      <protection locked="0"/>
    </xf>
    <xf numFmtId="164" fontId="5" fillId="0" borderId="11" xfId="2" applyNumberFormat="1" applyFont="1" applyFill="1" applyBorder="1" applyAlignment="1" applyProtection="1">
      <alignment horizontal="center" vertical="center"/>
      <protection locked="0"/>
    </xf>
    <xf numFmtId="0" fontId="5" fillId="0" borderId="10" xfId="0" applyFont="1" applyBorder="1" applyAlignment="1" applyProtection="1">
      <alignment horizontal="center" vertical="center"/>
      <protection locked="0"/>
    </xf>
    <xf numFmtId="1" fontId="5" fillId="0" borderId="11" xfId="0" applyNumberFormat="1" applyFont="1" applyBorder="1" applyAlignment="1" applyProtection="1">
      <alignment horizontal="center" vertical="center"/>
      <protection locked="0"/>
    </xf>
    <xf numFmtId="164" fontId="18" fillId="0" borderId="13" xfId="2" applyNumberFormat="1" applyFont="1" applyFill="1" applyBorder="1" applyAlignment="1" applyProtection="1">
      <alignment horizontal="center" vertical="center"/>
      <protection locked="0"/>
    </xf>
    <xf numFmtId="164" fontId="18" fillId="0" borderId="0" xfId="2" applyNumberFormat="1" applyFont="1" applyFill="1" applyBorder="1" applyAlignment="1" applyProtection="1">
      <alignment horizontal="center" vertical="center"/>
      <protection locked="0"/>
    </xf>
    <xf numFmtId="0" fontId="19" fillId="0" borderId="16" xfId="3" applyFont="1" applyFill="1" applyBorder="1" applyAlignment="1" applyProtection="1">
      <alignment vertical="center" wrapText="1"/>
      <protection locked="0"/>
    </xf>
    <xf numFmtId="0" fontId="18" fillId="5" borderId="15" xfId="0" quotePrefix="1" applyFont="1" applyFill="1" applyBorder="1" applyAlignment="1" applyProtection="1">
      <alignment horizontal="center" vertical="center"/>
      <protection locked="0"/>
    </xf>
    <xf numFmtId="0" fontId="18" fillId="5" borderId="16" xfId="0" quotePrefix="1" applyFont="1" applyFill="1" applyBorder="1" applyAlignment="1" applyProtection="1">
      <alignment horizontal="center" vertical="center"/>
      <protection locked="0"/>
    </xf>
    <xf numFmtId="0" fontId="8" fillId="5" borderId="10" xfId="0" applyFont="1" applyFill="1" applyBorder="1" applyAlignment="1">
      <alignment horizontal="center" vertical="center"/>
    </xf>
    <xf numFmtId="0" fontId="8" fillId="5" borderId="11" xfId="0" applyFont="1" applyFill="1" applyBorder="1" applyAlignment="1">
      <alignment vertical="center" wrapText="1"/>
    </xf>
    <xf numFmtId="0" fontId="16" fillId="5" borderId="0" xfId="0" applyFont="1" applyFill="1" applyAlignment="1" applyProtection="1">
      <alignment vertical="center" wrapText="1"/>
      <protection locked="0"/>
    </xf>
    <xf numFmtId="0" fontId="5" fillId="5" borderId="10" xfId="0" quotePrefix="1" applyFont="1" applyFill="1" applyBorder="1" applyAlignment="1" applyProtection="1">
      <alignment horizontal="center" vertical="center"/>
      <protection locked="0"/>
    </xf>
    <xf numFmtId="0" fontId="5" fillId="5" borderId="11" xfId="0" quotePrefix="1" applyFont="1" applyFill="1" applyBorder="1" applyAlignment="1" applyProtection="1">
      <alignment horizontal="center" vertical="center"/>
      <protection locked="0"/>
    </xf>
    <xf numFmtId="0" fontId="8" fillId="5" borderId="11" xfId="0" applyFont="1" applyFill="1" applyBorder="1" applyAlignment="1" applyProtection="1">
      <alignment vertical="center" wrapText="1"/>
      <protection locked="0"/>
    </xf>
    <xf numFmtId="1" fontId="5" fillId="0" borderId="10" xfId="0" applyNumberFormat="1" applyFont="1" applyBorder="1" applyAlignment="1" applyProtection="1">
      <alignment horizontal="center" vertical="center"/>
      <protection locked="0"/>
    </xf>
    <xf numFmtId="0" fontId="5" fillId="0" borderId="11" xfId="0" applyFont="1" applyBorder="1" applyAlignment="1" applyProtection="1">
      <alignment horizontal="center" vertical="center"/>
      <protection locked="0"/>
    </xf>
    <xf numFmtId="0" fontId="9" fillId="0" borderId="13" xfId="0" applyFont="1" applyBorder="1" applyAlignment="1">
      <alignment horizontal="center" vertical="center"/>
    </xf>
    <xf numFmtId="0" fontId="9" fillId="0" borderId="0" xfId="0" applyFont="1" applyAlignment="1">
      <alignment vertical="center" wrapText="1"/>
    </xf>
    <xf numFmtId="0" fontId="9" fillId="0" borderId="0" xfId="0" applyFont="1" applyAlignment="1" applyProtection="1">
      <alignment vertical="center" wrapText="1"/>
      <protection locked="0"/>
    </xf>
    <xf numFmtId="9" fontId="18" fillId="0" borderId="0" xfId="2" applyFont="1" applyFill="1" applyBorder="1" applyAlignment="1" applyProtection="1">
      <alignment horizontal="center" vertical="center"/>
      <protection locked="0"/>
    </xf>
    <xf numFmtId="0" fontId="19" fillId="0" borderId="0" xfId="3" applyFont="1" applyFill="1" applyBorder="1" applyAlignment="1" applyProtection="1">
      <alignment vertical="center" wrapText="1"/>
      <protection locked="0"/>
    </xf>
    <xf numFmtId="0" fontId="18" fillId="5" borderId="13" xfId="0" quotePrefix="1" applyFont="1" applyFill="1" applyBorder="1" applyAlignment="1" applyProtection="1">
      <alignment horizontal="center" vertical="center"/>
      <protection locked="0"/>
    </xf>
    <xf numFmtId="0" fontId="18" fillId="5" borderId="0" xfId="0" quotePrefix="1" applyFont="1" applyFill="1" applyAlignment="1" applyProtection="1">
      <alignment horizontal="center" vertical="center"/>
      <protection locked="0"/>
    </xf>
    <xf numFmtId="1" fontId="18" fillId="0" borderId="13" xfId="0" applyNumberFormat="1" applyFont="1" applyBorder="1" applyAlignment="1" applyProtection="1">
      <alignment horizontal="center" vertical="center"/>
      <protection locked="0"/>
    </xf>
    <xf numFmtId="0" fontId="9" fillId="0" borderId="15" xfId="0" applyFont="1" applyBorder="1" applyAlignment="1">
      <alignment horizontal="center" vertical="center"/>
    </xf>
    <xf numFmtId="0" fontId="9" fillId="0" borderId="16" xfId="0" applyFont="1" applyBorder="1" applyAlignment="1">
      <alignment vertical="center" wrapText="1"/>
    </xf>
    <xf numFmtId="0" fontId="9" fillId="0" borderId="16" xfId="0" applyFont="1" applyBorder="1" applyAlignment="1" applyProtection="1">
      <alignment vertical="center" wrapText="1"/>
      <protection locked="0"/>
    </xf>
    <xf numFmtId="0" fontId="10" fillId="5" borderId="8" xfId="0" applyFont="1" applyFill="1" applyBorder="1" applyAlignment="1">
      <alignment vertical="center" wrapText="1"/>
    </xf>
    <xf numFmtId="0" fontId="9" fillId="5" borderId="9" xfId="0" applyFont="1" applyFill="1" applyBorder="1" applyAlignment="1" applyProtection="1">
      <alignment vertical="center" wrapText="1"/>
      <protection locked="0"/>
    </xf>
    <xf numFmtId="164" fontId="5" fillId="0" borderId="7" xfId="2" applyNumberFormat="1" applyFont="1" applyFill="1" applyBorder="1" applyAlignment="1" applyProtection="1">
      <alignment horizontal="center" vertical="center"/>
      <protection locked="0"/>
    </xf>
    <xf numFmtId="164" fontId="5" fillId="0" borderId="8" xfId="2" applyNumberFormat="1" applyFont="1" applyFill="1" applyBorder="1" applyAlignment="1" applyProtection="1">
      <alignment horizontal="center" vertical="center"/>
      <protection locked="0"/>
    </xf>
    <xf numFmtId="0" fontId="16" fillId="5" borderId="8" xfId="0" applyFont="1" applyFill="1" applyBorder="1" applyAlignment="1" applyProtection="1">
      <alignment vertical="center" wrapText="1"/>
      <protection locked="0"/>
    </xf>
    <xf numFmtId="0" fontId="20" fillId="0" borderId="7" xfId="0" quotePrefix="1" applyFont="1" applyBorder="1" applyAlignment="1" applyProtection="1">
      <alignment horizontal="center" vertical="center"/>
      <protection locked="0"/>
    </xf>
    <xf numFmtId="0" fontId="20" fillId="0" borderId="8" xfId="0" quotePrefix="1" applyFont="1" applyBorder="1" applyAlignment="1" applyProtection="1">
      <alignment horizontal="center" vertical="center"/>
      <protection locked="0"/>
    </xf>
    <xf numFmtId="0" fontId="5" fillId="0" borderId="13" xfId="0" applyFont="1" applyBorder="1" applyAlignment="1">
      <alignment horizontal="center" vertical="center"/>
    </xf>
    <xf numFmtId="0" fontId="11" fillId="0" borderId="14" xfId="0" applyFont="1" applyBorder="1" applyAlignment="1" applyProtection="1">
      <alignment horizontal="left" vertical="center" wrapText="1"/>
      <protection locked="0"/>
    </xf>
    <xf numFmtId="0" fontId="6" fillId="6" borderId="13" xfId="0" applyFont="1" applyFill="1" applyBorder="1" applyAlignment="1">
      <alignment horizontal="left" vertical="center"/>
    </xf>
    <xf numFmtId="0" fontId="6" fillId="6" borderId="14" xfId="0" applyFont="1" applyFill="1" applyBorder="1" applyAlignment="1" applyProtection="1">
      <alignment horizontal="left" vertical="center" wrapText="1"/>
      <protection locked="0"/>
    </xf>
    <xf numFmtId="0" fontId="5" fillId="0" borderId="0" xfId="0" applyFont="1" applyAlignment="1">
      <alignment horizontal="left" vertical="center" wrapText="1"/>
    </xf>
    <xf numFmtId="0" fontId="5" fillId="0" borderId="14" xfId="0" applyFont="1" applyBorder="1" applyAlignment="1" applyProtection="1">
      <alignment horizontal="left" vertical="center" wrapText="1"/>
      <protection locked="0"/>
    </xf>
    <xf numFmtId="0" fontId="8" fillId="5" borderId="12" xfId="0" applyFont="1" applyFill="1" applyBorder="1" applyAlignment="1" applyProtection="1">
      <alignment vertical="center" wrapText="1"/>
      <protection locked="0"/>
    </xf>
    <xf numFmtId="1" fontId="5" fillId="5" borderId="10" xfId="0" applyNumberFormat="1" applyFont="1" applyFill="1" applyBorder="1" applyAlignment="1" applyProtection="1">
      <alignment horizontal="center" vertical="center"/>
      <protection locked="0"/>
    </xf>
    <xf numFmtId="0" fontId="9" fillId="0" borderId="14" xfId="0" applyFont="1" applyBorder="1" applyAlignment="1" applyProtection="1">
      <alignment vertical="center" wrapText="1"/>
      <protection locked="0"/>
    </xf>
    <xf numFmtId="2" fontId="21" fillId="0" borderId="13" xfId="0" applyNumberFormat="1" applyFont="1" applyBorder="1" applyAlignment="1" applyProtection="1">
      <alignment horizontal="center" vertical="center"/>
      <protection locked="0"/>
    </xf>
    <xf numFmtId="2" fontId="18" fillId="0" borderId="0" xfId="0" applyNumberFormat="1" applyFont="1" applyAlignment="1" applyProtection="1">
      <alignment horizontal="center" vertical="center"/>
      <protection locked="0"/>
    </xf>
    <xf numFmtId="2" fontId="18" fillId="0" borderId="13" xfId="0" applyNumberFormat="1" applyFont="1" applyBorder="1" applyAlignment="1" applyProtection="1">
      <alignment horizontal="center" vertical="center"/>
      <protection locked="0"/>
    </xf>
    <xf numFmtId="2" fontId="18" fillId="0" borderId="15" xfId="0" applyNumberFormat="1" applyFont="1" applyBorder="1" applyAlignment="1" applyProtection="1">
      <alignment horizontal="center" vertical="center"/>
      <protection locked="0"/>
    </xf>
    <xf numFmtId="2" fontId="18" fillId="0" borderId="16" xfId="0" applyNumberFormat="1" applyFont="1" applyBorder="1" applyAlignment="1" applyProtection="1">
      <alignment horizontal="center" vertical="center"/>
      <protection locked="0"/>
    </xf>
    <xf numFmtId="2" fontId="5" fillId="7" borderId="7" xfId="2" applyNumberFormat="1" applyFont="1" applyFill="1" applyBorder="1" applyAlignment="1" applyProtection="1">
      <alignment horizontal="center" vertical="center"/>
      <protection locked="0"/>
    </xf>
    <xf numFmtId="2" fontId="5" fillId="0" borderId="8" xfId="2" applyNumberFormat="1" applyFont="1" applyFill="1" applyBorder="1" applyAlignment="1" applyProtection="1">
      <alignment horizontal="center" vertical="center"/>
      <protection locked="0"/>
    </xf>
    <xf numFmtId="2" fontId="5" fillId="0" borderId="7" xfId="2" quotePrefix="1" applyNumberFormat="1" applyFont="1" applyFill="1" applyBorder="1" applyAlignment="1" applyProtection="1">
      <alignment horizontal="center" vertical="center"/>
      <protection locked="0"/>
    </xf>
    <xf numFmtId="1" fontId="5" fillId="0" borderId="8" xfId="2" applyNumberFormat="1" applyFont="1" applyFill="1" applyBorder="1" applyAlignment="1" applyProtection="1">
      <alignment horizontal="center" vertical="center"/>
      <protection locked="0"/>
    </xf>
    <xf numFmtId="164" fontId="5" fillId="0" borderId="15" xfId="2" applyNumberFormat="1" applyFont="1" applyFill="1" applyBorder="1" applyAlignment="1" applyProtection="1">
      <alignment horizontal="center" vertical="center"/>
      <protection locked="0"/>
    </xf>
    <xf numFmtId="164" fontId="5" fillId="0" borderId="16" xfId="2" applyNumberFormat="1" applyFont="1" applyFill="1" applyBorder="1" applyAlignment="1" applyProtection="1">
      <alignment horizontal="center" vertical="center"/>
      <protection locked="0"/>
    </xf>
    <xf numFmtId="2" fontId="21" fillId="0" borderId="15" xfId="0" applyNumberFormat="1" applyFont="1" applyBorder="1" applyAlignment="1" applyProtection="1">
      <alignment horizontal="center" vertical="center"/>
      <protection locked="0"/>
    </xf>
    <xf numFmtId="0" fontId="16" fillId="5" borderId="12" xfId="0" applyFont="1" applyFill="1" applyBorder="1" applyAlignment="1" applyProtection="1">
      <alignment vertical="center" wrapText="1"/>
      <protection locked="0"/>
    </xf>
    <xf numFmtId="9" fontId="5" fillId="0" borderId="15" xfId="2" applyFont="1" applyFill="1" applyBorder="1" applyAlignment="1" applyProtection="1">
      <alignment horizontal="center" vertical="center"/>
      <protection locked="0"/>
    </xf>
    <xf numFmtId="0" fontId="10" fillId="0" borderId="8" xfId="0" applyFont="1" applyBorder="1" applyAlignment="1">
      <alignment vertical="center" wrapText="1"/>
    </xf>
    <xf numFmtId="1" fontId="5" fillId="0" borderId="7" xfId="0" quotePrefix="1" applyNumberFormat="1" applyFont="1" applyBorder="1" applyAlignment="1" applyProtection="1">
      <alignment horizontal="center" vertical="center"/>
      <protection locked="0"/>
    </xf>
    <xf numFmtId="0" fontId="1" fillId="0" borderId="0" xfId="0" applyFont="1" applyAlignment="1">
      <alignment horizontal="center" vertical="center"/>
    </xf>
    <xf numFmtId="0" fontId="1" fillId="0" borderId="0" xfId="0" applyFont="1" applyAlignment="1">
      <alignment vertical="center" wrapText="1"/>
    </xf>
    <xf numFmtId="0" fontId="1" fillId="0" borderId="0" xfId="0" applyFont="1" applyAlignment="1" applyProtection="1">
      <alignment vertical="center" wrapText="1"/>
      <protection locked="0"/>
    </xf>
    <xf numFmtId="0" fontId="13" fillId="0" borderId="0" xfId="0" applyFont="1" applyAlignment="1" applyProtection="1">
      <alignment horizontal="center" vertical="center"/>
      <protection locked="0"/>
    </xf>
    <xf numFmtId="0" fontId="13" fillId="0" borderId="0" xfId="0" applyFont="1" applyAlignment="1">
      <alignment vertical="center" wrapText="1"/>
    </xf>
    <xf numFmtId="0" fontId="22" fillId="0" borderId="14" xfId="0" applyFont="1" applyBorder="1" applyAlignment="1">
      <alignment horizontal="left" vertical="center" wrapText="1"/>
    </xf>
    <xf numFmtId="0" fontId="22" fillId="0" borderId="12" xfId="0" applyFont="1" applyBorder="1" applyAlignment="1">
      <alignment horizontal="left" vertical="center" wrapText="1"/>
    </xf>
    <xf numFmtId="0" fontId="13" fillId="0" borderId="14" xfId="0" applyFont="1" applyBorder="1" applyAlignment="1">
      <alignment horizontal="left" vertical="center" wrapText="1"/>
    </xf>
    <xf numFmtId="0" fontId="13" fillId="0" borderId="17" xfId="0" applyFont="1" applyBorder="1" applyAlignment="1">
      <alignment horizontal="left" vertical="center" wrapText="1"/>
    </xf>
    <xf numFmtId="9" fontId="23" fillId="5" borderId="9" xfId="2" applyFont="1" applyFill="1" applyBorder="1" applyAlignment="1" applyProtection="1">
      <alignment horizontal="left" vertical="center" wrapText="1"/>
    </xf>
    <xf numFmtId="0" fontId="0" fillId="5" borderId="17" xfId="0" quotePrefix="1" applyFill="1" applyBorder="1" applyAlignment="1">
      <alignment horizontal="center" vertical="center"/>
    </xf>
    <xf numFmtId="0" fontId="2" fillId="5" borderId="12" xfId="0" quotePrefix="1" applyFont="1" applyFill="1" applyBorder="1" applyAlignment="1">
      <alignment horizontal="center" vertical="center"/>
    </xf>
    <xf numFmtId="0" fontId="0" fillId="5" borderId="14" xfId="0" quotePrefix="1" applyFill="1" applyBorder="1" applyAlignment="1">
      <alignment horizontal="center" vertical="center"/>
    </xf>
    <xf numFmtId="0" fontId="22" fillId="0" borderId="9" xfId="0" applyFont="1" applyBorder="1" applyAlignment="1">
      <alignment horizontal="left" vertical="center" wrapText="1"/>
    </xf>
    <xf numFmtId="0" fontId="2" fillId="0" borderId="9" xfId="0" quotePrefix="1" applyFont="1" applyBorder="1" applyAlignment="1">
      <alignment horizontal="center" vertical="center"/>
    </xf>
    <xf numFmtId="0" fontId="16" fillId="9" borderId="13" xfId="0" applyFont="1" applyFill="1" applyBorder="1" applyAlignment="1">
      <alignment horizontal="center" vertical="center"/>
    </xf>
    <xf numFmtId="0" fontId="16" fillId="9" borderId="15" xfId="0" applyFont="1" applyFill="1" applyBorder="1" applyAlignment="1">
      <alignment horizontal="center" vertical="center"/>
    </xf>
    <xf numFmtId="0" fontId="8" fillId="9" borderId="7" xfId="0" applyFont="1" applyFill="1" applyBorder="1" applyAlignment="1">
      <alignment horizontal="center" vertical="center"/>
    </xf>
    <xf numFmtId="0" fontId="8" fillId="9" borderId="10" xfId="0" applyFont="1" applyFill="1" applyBorder="1" applyAlignment="1">
      <alignment horizontal="center" vertical="center"/>
    </xf>
    <xf numFmtId="0" fontId="0" fillId="9" borderId="0" xfId="0" applyFill="1"/>
    <xf numFmtId="0" fontId="24" fillId="0" borderId="14" xfId="0" applyFont="1" applyBorder="1" applyAlignment="1">
      <alignment horizontal="left" vertical="center" wrapText="1"/>
    </xf>
    <xf numFmtId="0" fontId="24" fillId="0" borderId="12" xfId="0" applyFont="1" applyBorder="1" applyAlignment="1">
      <alignment horizontal="left" vertical="center" wrapText="1"/>
    </xf>
    <xf numFmtId="0" fontId="25" fillId="0" borderId="14" xfId="0" applyFont="1" applyBorder="1" applyAlignment="1">
      <alignment horizontal="left" vertical="center" wrapText="1"/>
    </xf>
    <xf numFmtId="0" fontId="25" fillId="0" borderId="17" xfId="0" applyFont="1" applyBorder="1" applyAlignment="1">
      <alignment horizontal="left" vertical="center" wrapText="1"/>
    </xf>
    <xf numFmtId="9" fontId="26" fillId="5" borderId="9" xfId="2" applyFont="1" applyFill="1" applyBorder="1" applyAlignment="1" applyProtection="1">
      <alignment horizontal="left" vertical="center" wrapText="1"/>
    </xf>
    <xf numFmtId="9" fontId="5" fillId="0" borderId="11" xfId="2" applyFont="1" applyFill="1" applyBorder="1" applyAlignment="1" applyProtection="1">
      <alignment horizontal="center" vertical="center"/>
      <protection locked="0"/>
    </xf>
    <xf numFmtId="0" fontId="18" fillId="5" borderId="17" xfId="0" quotePrefix="1" applyFont="1" applyFill="1" applyBorder="1" applyAlignment="1">
      <alignment horizontal="center" vertical="center"/>
    </xf>
    <xf numFmtId="0" fontId="5" fillId="5" borderId="12" xfId="0" quotePrefix="1" applyFont="1" applyFill="1" applyBorder="1" applyAlignment="1">
      <alignment horizontal="center" vertical="center"/>
    </xf>
    <xf numFmtId="0" fontId="18" fillId="5" borderId="14" xfId="0" quotePrefix="1" applyFont="1" applyFill="1" applyBorder="1" applyAlignment="1">
      <alignment horizontal="center" vertical="center"/>
    </xf>
    <xf numFmtId="0" fontId="24" fillId="0" borderId="9" xfId="0" applyFont="1" applyBorder="1" applyAlignment="1">
      <alignment horizontal="left" vertical="center" wrapText="1"/>
    </xf>
    <xf numFmtId="0" fontId="20" fillId="0" borderId="9" xfId="0" quotePrefix="1" applyFont="1" applyBorder="1" applyAlignment="1">
      <alignment horizontal="center" vertical="center"/>
    </xf>
    <xf numFmtId="2" fontId="18" fillId="0" borderId="16" xfId="0" quotePrefix="1" applyNumberFormat="1" applyFont="1" applyBorder="1" applyAlignment="1" applyProtection="1">
      <alignment horizontal="center" vertical="center"/>
      <protection locked="0"/>
    </xf>
    <xf numFmtId="0" fontId="8" fillId="0" borderId="7" xfId="0" applyFont="1" applyBorder="1" applyAlignment="1">
      <alignment horizontal="center" vertical="center"/>
    </xf>
    <xf numFmtId="0" fontId="8" fillId="0" borderId="13" xfId="0" applyFont="1" applyBorder="1" applyAlignment="1">
      <alignment horizontal="center" vertical="center"/>
    </xf>
    <xf numFmtId="0" fontId="9" fillId="9" borderId="13" xfId="0" applyFont="1" applyFill="1" applyBorder="1" applyAlignment="1">
      <alignment horizontal="center" vertical="center"/>
    </xf>
    <xf numFmtId="0" fontId="5" fillId="3" borderId="2" xfId="0" applyFont="1" applyFill="1" applyBorder="1" applyAlignment="1">
      <alignment horizontal="center" vertical="center" wrapText="1"/>
    </xf>
    <xf numFmtId="0" fontId="6" fillId="4" borderId="0" xfId="0" applyFont="1" applyFill="1" applyAlignment="1">
      <alignment horizontal="center" vertical="center"/>
    </xf>
    <xf numFmtId="0" fontId="6" fillId="4" borderId="20" xfId="0" applyFont="1" applyFill="1" applyBorder="1" applyAlignment="1">
      <alignment vertical="center"/>
    </xf>
    <xf numFmtId="0" fontId="16" fillId="10" borderId="8" xfId="0" applyFont="1" applyFill="1" applyBorder="1" applyAlignment="1" applyProtection="1">
      <alignment horizontal="left" vertical="center" wrapText="1"/>
      <protection locked="0"/>
    </xf>
    <xf numFmtId="0" fontId="16" fillId="10" borderId="14" xfId="0" applyFont="1" applyFill="1" applyBorder="1" applyAlignment="1" applyProtection="1">
      <alignment vertical="center" wrapText="1"/>
      <protection locked="0"/>
    </xf>
    <xf numFmtId="0" fontId="9" fillId="10" borderId="9" xfId="0" applyFont="1" applyFill="1" applyBorder="1" applyAlignment="1" applyProtection="1">
      <alignment vertical="center" wrapText="1"/>
      <protection locked="0"/>
    </xf>
    <xf numFmtId="0" fontId="16" fillId="10" borderId="17" xfId="0" applyFont="1" applyFill="1" applyBorder="1" applyAlignment="1" applyProtection="1">
      <alignment vertical="center" wrapText="1"/>
      <protection locked="0"/>
    </xf>
    <xf numFmtId="0" fontId="9" fillId="10" borderId="0" xfId="0" applyFont="1" applyFill="1" applyAlignment="1" applyProtection="1">
      <alignment vertical="center" wrapText="1"/>
      <protection locked="0"/>
    </xf>
    <xf numFmtId="0" fontId="10" fillId="10" borderId="0" xfId="0" applyFont="1" applyFill="1" applyAlignment="1" applyProtection="1">
      <alignment vertical="center" wrapText="1"/>
      <protection locked="0"/>
    </xf>
    <xf numFmtId="10" fontId="18" fillId="0" borderId="13" xfId="0" applyNumberFormat="1" applyFont="1" applyBorder="1" applyAlignment="1" applyProtection="1">
      <alignment horizontal="center" vertical="center"/>
      <protection locked="0"/>
    </xf>
    <xf numFmtId="9" fontId="5" fillId="7" borderId="7" xfId="2" applyFont="1" applyFill="1" applyBorder="1" applyAlignment="1" applyProtection="1">
      <alignment horizontal="center" vertical="center"/>
      <protection locked="0"/>
    </xf>
    <xf numFmtId="0" fontId="16" fillId="10" borderId="0" xfId="0" applyFont="1" applyFill="1" applyAlignment="1" applyProtection="1">
      <alignment vertical="center" wrapText="1"/>
      <protection locked="0"/>
    </xf>
    <xf numFmtId="0" fontId="9" fillId="10" borderId="14" xfId="0" applyFont="1" applyFill="1" applyBorder="1" applyAlignment="1" applyProtection="1">
      <alignment vertical="center" wrapText="1"/>
      <protection locked="0"/>
    </xf>
    <xf numFmtId="0" fontId="9" fillId="10" borderId="17" xfId="0" applyFont="1" applyFill="1" applyBorder="1" applyAlignment="1" applyProtection="1">
      <alignment vertical="center" wrapText="1"/>
      <protection locked="0"/>
    </xf>
    <xf numFmtId="1" fontId="5" fillId="5" borderId="18" xfId="2" applyNumberFormat="1" applyFont="1" applyFill="1" applyBorder="1" applyAlignment="1" applyProtection="1">
      <alignment horizontal="center" vertical="center"/>
      <protection locked="0"/>
    </xf>
    <xf numFmtId="9" fontId="5" fillId="5" borderId="18" xfId="2" applyFont="1" applyFill="1" applyBorder="1" applyAlignment="1" applyProtection="1">
      <alignment horizontal="center" vertical="center"/>
      <protection locked="0"/>
    </xf>
    <xf numFmtId="0" fontId="5" fillId="5" borderId="18" xfId="0" applyFont="1" applyFill="1" applyBorder="1" applyAlignment="1" applyProtection="1">
      <alignment horizontal="center" vertical="center"/>
      <protection locked="0"/>
    </xf>
    <xf numFmtId="0" fontId="5" fillId="5" borderId="18" xfId="2" applyNumberFormat="1" applyFont="1" applyFill="1" applyBorder="1" applyAlignment="1" applyProtection="1">
      <alignment horizontal="center" vertical="center"/>
      <protection locked="0"/>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cellXfs>
  <cellStyles count="4">
    <cellStyle name="Hipervínculo" xfId="3" builtinId="8"/>
    <cellStyle name="Millares" xfId="1" builtinId="3"/>
    <cellStyle name="Normal" xfId="0" builtinId="0"/>
    <cellStyle name="Porcentaje" xfId="2" builtinId="5"/>
  </cellStyles>
  <dxfs count="1751">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bgColor rgb="FFC6EF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006100"/>
      </font>
      <numFmt numFmtId="2" formatCode="0.00"/>
      <fill>
        <patternFill patternType="solid">
          <bgColor rgb="FFC6EFCE"/>
        </patternFill>
      </fill>
    </dxf>
    <dxf>
      <font>
        <color auto="1"/>
      </font>
      <numFmt numFmtId="2" formatCode="0.00"/>
      <fill>
        <patternFill patternType="solid">
          <bgColor theme="0" tint="-4.9989318521683403E-2"/>
        </patternFill>
      </fill>
    </dxf>
    <dxf>
      <font>
        <color rgb="FFC80000"/>
      </font>
      <numFmt numFmtId="2" formatCode="0.00"/>
      <fill>
        <patternFill patternType="solid">
          <fgColor rgb="FFFFC7CE"/>
          <bgColor rgb="FFFFC7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9C0006"/>
      </font>
      <numFmt numFmtId="164" formatCode="0.0%"/>
      <fill>
        <patternFill>
          <bgColor rgb="FFFFC7CE"/>
        </patternFill>
      </fill>
    </dxf>
    <dxf>
      <font>
        <color theme="0" tint="-0.34998626667073579"/>
      </font>
      <fill>
        <patternFill>
          <bgColor theme="0" tint="-4.9989318521683403E-2"/>
        </patternFill>
      </fill>
    </dxf>
    <dxf>
      <font>
        <color rgb="FF006100"/>
      </font>
      <numFmt numFmtId="164" formatCode="0.0%"/>
      <fill>
        <patternFill>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C00000"/>
      </font>
      <numFmt numFmtId="14" formatCode="0.00%"/>
      <fill>
        <patternFill patternType="solid">
          <fgColor theme="0"/>
          <bgColor rgb="FFFFC7CE"/>
        </patternFill>
      </fill>
    </dxf>
    <dxf>
      <font>
        <color rgb="FF006100"/>
      </font>
      <numFmt numFmtId="14" formatCode="0.00%"/>
      <fill>
        <patternFill patternType="solid">
          <bgColor rgb="FFC6EFCE"/>
        </patternFill>
      </fill>
    </dxf>
    <dxf>
      <font>
        <color theme="0" tint="-0.34998626667073579"/>
      </font>
      <fill>
        <patternFill>
          <bgColor theme="0" tint="-4.9989318521683403E-2"/>
        </patternFill>
      </fill>
    </dxf>
    <dxf>
      <font>
        <color rgb="FF006100"/>
      </font>
      <numFmt numFmtId="164" formatCode="0.0%"/>
      <fill>
        <patternFill>
          <bgColor rgb="FFC6EFCE"/>
        </patternFill>
      </fill>
    </dxf>
    <dxf>
      <font>
        <color rgb="FF9C0006"/>
      </font>
      <numFmt numFmtId="164" formatCode="0.0%"/>
      <fill>
        <patternFill>
          <bgColor rgb="FFFFC7CE"/>
        </patternFill>
      </fill>
    </dxf>
    <dxf>
      <font>
        <color auto="1"/>
      </font>
      <fill>
        <patternFill patternType="solid">
          <bgColor theme="0" tint="-4.9989318521683403E-2"/>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numFmt numFmtId="164" formatCode="0.0%"/>
      <fill>
        <patternFill patternType="solid">
          <bgColor theme="0" tint="-4.9989318521683403E-2"/>
        </patternFill>
      </fill>
    </dxf>
    <dxf>
      <font>
        <color rgb="FFC80000"/>
      </font>
      <numFmt numFmtId="1" formatCode="0"/>
      <fill>
        <patternFill patternType="solid">
          <fgColor rgb="FFFFC7CE"/>
          <bgColor rgb="FFFFC7CE"/>
        </patternFill>
      </fill>
    </dxf>
    <dxf>
      <font>
        <color rgb="FF006100"/>
      </font>
      <fill>
        <patternFill patternType="solid">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164" formatCode="0.0%"/>
      <fill>
        <patternFill patternType="solid">
          <bgColor theme="0" tint="-4.9989318521683403E-2"/>
        </patternFill>
      </fill>
    </dxf>
    <dxf>
      <font>
        <color rgb="FFC80000"/>
      </font>
      <numFmt numFmtId="1" formatCode="0"/>
      <fill>
        <patternFill patternType="solid">
          <fgColor rgb="FFFFC7CE"/>
          <bgColor rgb="FFFFC7CE"/>
        </patternFill>
      </fill>
    </dxf>
    <dxf>
      <font>
        <color rgb="FF006100"/>
      </font>
      <fill>
        <patternFill patternType="solid">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C80000"/>
      </font>
      <numFmt numFmtId="164" formatCode="0.0%"/>
      <fill>
        <patternFill patternType="solid">
          <fgColor rgb="FFFFC7CE"/>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C80000"/>
      </font>
      <numFmt numFmtId="0" formatCode="General"/>
      <fill>
        <patternFill patternType="solid">
          <fgColor rgb="FFFFC7CE"/>
          <bgColor rgb="FFFFC7CE"/>
        </patternFill>
      </fill>
    </dxf>
    <dxf>
      <font>
        <color rgb="FF006100"/>
      </font>
      <fill>
        <patternFill patternType="solid">
          <bgColor rgb="FFC6EFCE"/>
        </patternFill>
      </fill>
    </dxf>
    <dxf>
      <font>
        <color auto="1"/>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C80000"/>
      </font>
      <numFmt numFmtId="2" formatCode="0.00"/>
      <fill>
        <patternFill patternType="solid">
          <fgColor rgb="FFFFC7CE"/>
          <bgColor rgb="FFFFC7CE"/>
        </patternFill>
      </fill>
    </dxf>
    <dxf>
      <font>
        <color rgb="FF006100"/>
      </font>
      <numFmt numFmtId="2" formatCode="0.00"/>
      <fill>
        <patternFill patternType="solid">
          <bgColor rgb="FFC6EF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2" formatCode="0.00"/>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C80000"/>
      </font>
      <numFmt numFmtId="2" formatCode="0.00"/>
      <fill>
        <patternFill patternType="solid">
          <fgColor rgb="FFFFC7CE"/>
          <bgColor rgb="FFFFC7CE"/>
        </patternFill>
      </fill>
    </dxf>
    <dxf>
      <font>
        <color rgb="FF006100"/>
      </font>
      <numFmt numFmtId="2" formatCode="0.00"/>
      <fill>
        <patternFill patternType="solid">
          <bgColor rgb="FFC6EF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auto="1"/>
      </font>
      <fill>
        <patternFill patternType="solid">
          <bgColor theme="0" tint="-4.9989318521683403E-2"/>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theme="0" tint="-0.34998626667073579"/>
      </font>
      <fill>
        <patternFill>
          <bgColor theme="0" tint="-4.9989318521683403E-2"/>
        </patternFill>
      </fill>
    </dxf>
    <dxf>
      <font>
        <color rgb="FF9C0006"/>
      </font>
      <numFmt numFmtId="164" formatCode="0.0%"/>
      <fill>
        <patternFill>
          <bgColor rgb="FFFFC7CE"/>
        </patternFill>
      </fill>
    </dxf>
    <dxf>
      <font>
        <color rgb="FF006100"/>
      </font>
      <numFmt numFmtId="164" formatCode="0.0%"/>
      <fill>
        <patternFill>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006100"/>
      </font>
      <fill>
        <patternFill patternType="solid">
          <bgColor rgb="FFC6EFCE"/>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006100"/>
      </font>
      <numFmt numFmtId="14" formatCode="0.00%"/>
      <fill>
        <patternFill patternType="solid">
          <bgColor rgb="FFC6EFCE"/>
        </patternFill>
      </fill>
    </dxf>
    <dxf>
      <font>
        <color rgb="FFC00000"/>
      </font>
      <numFmt numFmtId="14" formatCode="0.00%"/>
      <fill>
        <patternFill patternType="solid">
          <fgColor theme="0"/>
          <bgColor rgb="FFFFC7CE"/>
        </patternFill>
      </fill>
    </dxf>
    <dxf>
      <font>
        <color rgb="FF006100"/>
      </font>
      <numFmt numFmtId="164" formatCode="0.0%"/>
      <fill>
        <patternFill>
          <bgColor rgb="FFC6EFCE"/>
        </patternFill>
      </fill>
    </dxf>
    <dxf>
      <font>
        <color rgb="FF9C0006"/>
      </font>
      <numFmt numFmtId="164" formatCode="0.0%"/>
      <fill>
        <patternFill>
          <bgColor rgb="FFFFC7CE"/>
        </patternFill>
      </fill>
    </dxf>
    <dxf>
      <font>
        <color theme="0" tint="-0.34998626667073579"/>
      </font>
      <fill>
        <patternFill>
          <bgColor theme="0" tint="-4.9989318521683403E-2"/>
        </patternFill>
      </fill>
    </dxf>
    <dxf>
      <font>
        <color auto="1"/>
      </font>
      <fill>
        <patternFill patternType="solid">
          <bgColor theme="0" tint="-4.9989318521683403E-2"/>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rgb="FF9C0006"/>
      </font>
      <fill>
        <patternFill>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numFmt numFmtId="164" formatCode="0.0%"/>
      <fill>
        <patternFill patternType="solid">
          <bgColor theme="0" tint="-4.9989318521683403E-2"/>
        </patternFill>
      </fill>
    </dxf>
    <dxf>
      <font>
        <color rgb="FFC80000"/>
      </font>
      <numFmt numFmtId="1" formatCode="0"/>
      <fill>
        <patternFill patternType="solid">
          <fgColor rgb="FFFFC7CE"/>
          <bgColor rgb="FFFFC7CE"/>
        </patternFill>
      </fill>
    </dxf>
    <dxf>
      <font>
        <color rgb="FF006100"/>
      </font>
      <fill>
        <patternFill patternType="solid">
          <bgColor rgb="FFC6EF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C80000"/>
      </font>
      <numFmt numFmtId="164" formatCode="0.0%"/>
      <fill>
        <patternFill patternType="solid">
          <fgColor rgb="FFFFC7CE"/>
          <bgColor rgb="FFFFC7CE"/>
        </patternFill>
      </fill>
    </dxf>
    <dxf>
      <font>
        <color rgb="FF006100"/>
      </font>
      <numFmt numFmtId="164" formatCode="0.0%"/>
      <fill>
        <patternFill patternType="solid">
          <bgColor rgb="FFC6EFCE"/>
        </patternFill>
      </fill>
    </dxf>
    <dxf>
      <font>
        <color auto="1"/>
      </font>
      <numFmt numFmtId="164" formatCode="0.0%"/>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auto="1"/>
      </font>
      <fill>
        <patternFill patternType="solid">
          <bgColor theme="0" tint="-4.9989318521683403E-2"/>
        </patternFill>
      </fill>
    </dxf>
    <dxf>
      <font>
        <color rgb="FFC80000"/>
      </font>
      <numFmt numFmtId="0" formatCode="General"/>
      <fill>
        <patternFill patternType="solid">
          <fgColor rgb="FFFFC7CE"/>
          <bgColor rgb="FFFFC7CE"/>
        </patternFill>
      </fill>
    </dxf>
    <dxf>
      <font>
        <color rgb="FF006100"/>
      </font>
      <fill>
        <patternFill patternType="solid">
          <bgColor rgb="FFC6EF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bgColor rgb="FFC6EF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006100"/>
      </font>
      <numFmt numFmtId="2" formatCode="0.00"/>
      <fill>
        <patternFill patternType="solid">
          <bgColor rgb="FFC6EFCE"/>
        </patternFill>
      </fill>
    </dxf>
    <dxf>
      <font>
        <color auto="1"/>
      </font>
      <numFmt numFmtId="2" formatCode="0.00"/>
      <fill>
        <patternFill patternType="solid">
          <bgColor theme="0" tint="-4.9989318521683403E-2"/>
        </patternFill>
      </fill>
    </dxf>
    <dxf>
      <font>
        <color rgb="FFC80000"/>
      </font>
      <numFmt numFmtId="2" formatCode="0.00"/>
      <fill>
        <patternFill patternType="solid">
          <fgColor rgb="FFFFC7CE"/>
          <bgColor rgb="FFFFC7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9C0006"/>
      </font>
      <numFmt numFmtId="164" formatCode="0.0%"/>
      <fill>
        <patternFill>
          <bgColor rgb="FFFFC7CE"/>
        </patternFill>
      </fill>
    </dxf>
    <dxf>
      <font>
        <color theme="0" tint="-0.34998626667073579"/>
      </font>
      <fill>
        <patternFill>
          <bgColor theme="0" tint="-4.9989318521683403E-2"/>
        </patternFill>
      </fill>
    </dxf>
    <dxf>
      <font>
        <color rgb="FF006100"/>
      </font>
      <numFmt numFmtId="164" formatCode="0.0%"/>
      <fill>
        <patternFill>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C00000"/>
      </font>
      <numFmt numFmtId="14" formatCode="0.00%"/>
      <fill>
        <patternFill patternType="solid">
          <fgColor theme="0"/>
          <bgColor rgb="FFFFC7CE"/>
        </patternFill>
      </fill>
    </dxf>
    <dxf>
      <font>
        <color rgb="FF006100"/>
      </font>
      <numFmt numFmtId="14" formatCode="0.00%"/>
      <fill>
        <patternFill patternType="solid">
          <bgColor rgb="FFC6EFCE"/>
        </patternFill>
      </fill>
    </dxf>
    <dxf>
      <font>
        <color theme="0" tint="-0.34998626667073579"/>
      </font>
      <fill>
        <patternFill>
          <bgColor theme="0" tint="-4.9989318521683403E-2"/>
        </patternFill>
      </fill>
    </dxf>
    <dxf>
      <font>
        <color rgb="FF006100"/>
      </font>
      <numFmt numFmtId="164" formatCode="0.0%"/>
      <fill>
        <patternFill>
          <bgColor rgb="FFC6EFCE"/>
        </patternFill>
      </fill>
    </dxf>
    <dxf>
      <font>
        <color rgb="FF9C0006"/>
      </font>
      <numFmt numFmtId="164" formatCode="0.0%"/>
      <fill>
        <patternFill>
          <bgColor rgb="FFFFC7CE"/>
        </patternFill>
      </fill>
    </dxf>
    <dxf>
      <font>
        <color auto="1"/>
      </font>
      <fill>
        <patternFill patternType="solid">
          <bgColor theme="0" tint="-4.9989318521683403E-2"/>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numFmt numFmtId="164" formatCode="0.0%"/>
      <fill>
        <patternFill patternType="solid">
          <bgColor theme="0" tint="-4.9989318521683403E-2"/>
        </patternFill>
      </fill>
    </dxf>
    <dxf>
      <font>
        <color rgb="FFC80000"/>
      </font>
      <numFmt numFmtId="1" formatCode="0"/>
      <fill>
        <patternFill patternType="solid">
          <fgColor rgb="FFFFC7CE"/>
          <bgColor rgb="FFFFC7CE"/>
        </patternFill>
      </fill>
    </dxf>
    <dxf>
      <font>
        <color rgb="FF006100"/>
      </font>
      <fill>
        <patternFill patternType="solid">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164" formatCode="0.0%"/>
      <fill>
        <patternFill patternType="solid">
          <bgColor theme="0" tint="-4.9989318521683403E-2"/>
        </patternFill>
      </fill>
    </dxf>
    <dxf>
      <font>
        <color rgb="FFC80000"/>
      </font>
      <numFmt numFmtId="1" formatCode="0"/>
      <fill>
        <patternFill patternType="solid">
          <fgColor rgb="FFFFC7CE"/>
          <bgColor rgb="FFFFC7CE"/>
        </patternFill>
      </fill>
    </dxf>
    <dxf>
      <font>
        <color rgb="FF006100"/>
      </font>
      <fill>
        <patternFill patternType="solid">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C80000"/>
      </font>
      <numFmt numFmtId="164" formatCode="0.0%"/>
      <fill>
        <patternFill patternType="solid">
          <fgColor rgb="FFFFC7CE"/>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C80000"/>
      </font>
      <numFmt numFmtId="0" formatCode="General"/>
      <fill>
        <patternFill patternType="solid">
          <fgColor rgb="FFFFC7CE"/>
          <bgColor rgb="FFFFC7CE"/>
        </patternFill>
      </fill>
    </dxf>
    <dxf>
      <font>
        <color rgb="FF006100"/>
      </font>
      <fill>
        <patternFill patternType="solid">
          <bgColor rgb="FFC6EFCE"/>
        </patternFill>
      </fill>
    </dxf>
    <dxf>
      <font>
        <color auto="1"/>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C80000"/>
      </font>
      <numFmt numFmtId="2" formatCode="0.00"/>
      <fill>
        <patternFill patternType="solid">
          <fgColor rgb="FFFFC7CE"/>
          <bgColor rgb="FFFFC7CE"/>
        </patternFill>
      </fill>
    </dxf>
    <dxf>
      <font>
        <color rgb="FF006100"/>
      </font>
      <numFmt numFmtId="2" formatCode="0.00"/>
      <fill>
        <patternFill patternType="solid">
          <bgColor rgb="FFC6EF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2" formatCode="0.00"/>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C80000"/>
      </font>
      <numFmt numFmtId="2" formatCode="0.00"/>
      <fill>
        <patternFill patternType="solid">
          <fgColor rgb="FFFFC7CE"/>
          <bgColor rgb="FFFFC7CE"/>
        </patternFill>
      </fill>
    </dxf>
    <dxf>
      <font>
        <color rgb="FF006100"/>
      </font>
      <numFmt numFmtId="2" formatCode="0.00"/>
      <fill>
        <patternFill patternType="solid">
          <bgColor rgb="FFC6EF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auto="1"/>
      </font>
      <fill>
        <patternFill patternType="solid">
          <bgColor theme="0" tint="-4.9989318521683403E-2"/>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theme="0" tint="-0.34998626667073579"/>
      </font>
      <fill>
        <patternFill>
          <bgColor theme="0" tint="-4.9989318521683403E-2"/>
        </patternFill>
      </fill>
    </dxf>
    <dxf>
      <font>
        <color rgb="FF9C0006"/>
      </font>
      <numFmt numFmtId="164" formatCode="0.0%"/>
      <fill>
        <patternFill>
          <bgColor rgb="FFFFC7CE"/>
        </patternFill>
      </fill>
    </dxf>
    <dxf>
      <font>
        <color rgb="FF006100"/>
      </font>
      <numFmt numFmtId="164" formatCode="0.0%"/>
      <fill>
        <patternFill>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006100"/>
      </font>
      <fill>
        <patternFill patternType="solid">
          <bgColor rgb="FFC6EFCE"/>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006100"/>
      </font>
      <numFmt numFmtId="14" formatCode="0.00%"/>
      <fill>
        <patternFill patternType="solid">
          <bgColor rgb="FFC6EFCE"/>
        </patternFill>
      </fill>
    </dxf>
    <dxf>
      <font>
        <color rgb="FFC00000"/>
      </font>
      <numFmt numFmtId="14" formatCode="0.00%"/>
      <fill>
        <patternFill patternType="solid">
          <fgColor theme="0"/>
          <bgColor rgb="FFFFC7CE"/>
        </patternFill>
      </fill>
    </dxf>
    <dxf>
      <font>
        <color rgb="FF006100"/>
      </font>
      <numFmt numFmtId="164" formatCode="0.0%"/>
      <fill>
        <patternFill>
          <bgColor rgb="FFC6EFCE"/>
        </patternFill>
      </fill>
    </dxf>
    <dxf>
      <font>
        <color rgb="FF9C0006"/>
      </font>
      <numFmt numFmtId="164" formatCode="0.0%"/>
      <fill>
        <patternFill>
          <bgColor rgb="FFFFC7CE"/>
        </patternFill>
      </fill>
    </dxf>
    <dxf>
      <font>
        <color theme="0" tint="-0.34998626667073579"/>
      </font>
      <fill>
        <patternFill>
          <bgColor theme="0" tint="-4.9989318521683403E-2"/>
        </patternFill>
      </fill>
    </dxf>
    <dxf>
      <font>
        <color auto="1"/>
      </font>
      <fill>
        <patternFill patternType="solid">
          <bgColor theme="0" tint="-4.9989318521683403E-2"/>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rgb="FF9C0006"/>
      </font>
      <fill>
        <patternFill>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numFmt numFmtId="164" formatCode="0.0%"/>
      <fill>
        <patternFill patternType="solid">
          <bgColor theme="0" tint="-4.9989318521683403E-2"/>
        </patternFill>
      </fill>
    </dxf>
    <dxf>
      <font>
        <color rgb="FFC80000"/>
      </font>
      <numFmt numFmtId="1" formatCode="0"/>
      <fill>
        <patternFill patternType="solid">
          <fgColor rgb="FFFFC7CE"/>
          <bgColor rgb="FFFFC7CE"/>
        </patternFill>
      </fill>
    </dxf>
    <dxf>
      <font>
        <color rgb="FF006100"/>
      </font>
      <fill>
        <patternFill patternType="solid">
          <bgColor rgb="FFC6EF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C80000"/>
      </font>
      <numFmt numFmtId="164" formatCode="0.0%"/>
      <fill>
        <patternFill patternType="solid">
          <fgColor rgb="FFFFC7CE"/>
          <bgColor rgb="FFFFC7CE"/>
        </patternFill>
      </fill>
    </dxf>
    <dxf>
      <font>
        <color rgb="FF006100"/>
      </font>
      <numFmt numFmtId="164" formatCode="0.0%"/>
      <fill>
        <patternFill patternType="solid">
          <bgColor rgb="FFC6EFCE"/>
        </patternFill>
      </fill>
    </dxf>
    <dxf>
      <font>
        <color auto="1"/>
      </font>
      <numFmt numFmtId="164" formatCode="0.0%"/>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auto="1"/>
      </font>
      <fill>
        <patternFill patternType="solid">
          <bgColor theme="0" tint="-4.9989318521683403E-2"/>
        </patternFill>
      </fill>
    </dxf>
    <dxf>
      <font>
        <color rgb="FFC80000"/>
      </font>
      <numFmt numFmtId="0" formatCode="General"/>
      <fill>
        <patternFill patternType="solid">
          <fgColor rgb="FFFFC7CE"/>
          <bgColor rgb="FFFFC7CE"/>
        </patternFill>
      </fill>
    </dxf>
    <dxf>
      <font>
        <color rgb="FF006100"/>
      </font>
      <fill>
        <patternFill patternType="solid">
          <bgColor rgb="FFC6EF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bgColor rgb="FFC6EF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006100"/>
      </font>
      <numFmt numFmtId="2" formatCode="0.00"/>
      <fill>
        <patternFill patternType="solid">
          <bgColor rgb="FFC6EFCE"/>
        </patternFill>
      </fill>
    </dxf>
    <dxf>
      <font>
        <color auto="1"/>
      </font>
      <numFmt numFmtId="2" formatCode="0.00"/>
      <fill>
        <patternFill patternType="solid">
          <bgColor theme="0" tint="-4.9989318521683403E-2"/>
        </patternFill>
      </fill>
    </dxf>
    <dxf>
      <font>
        <color rgb="FFC80000"/>
      </font>
      <numFmt numFmtId="2" formatCode="0.00"/>
      <fill>
        <patternFill patternType="solid">
          <fgColor rgb="FFFFC7CE"/>
          <bgColor rgb="FFFFC7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9C0006"/>
      </font>
      <numFmt numFmtId="164" formatCode="0.0%"/>
      <fill>
        <patternFill>
          <bgColor rgb="FFFFC7CE"/>
        </patternFill>
      </fill>
    </dxf>
    <dxf>
      <font>
        <color theme="0" tint="-0.34998626667073579"/>
      </font>
      <fill>
        <patternFill>
          <bgColor theme="0" tint="-4.9989318521683403E-2"/>
        </patternFill>
      </fill>
    </dxf>
    <dxf>
      <font>
        <color rgb="FF006100"/>
      </font>
      <numFmt numFmtId="164" formatCode="0.0%"/>
      <fill>
        <patternFill>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C00000"/>
      </font>
      <numFmt numFmtId="14" formatCode="0.00%"/>
      <fill>
        <patternFill patternType="solid">
          <fgColor theme="0"/>
          <bgColor rgb="FFFFC7CE"/>
        </patternFill>
      </fill>
    </dxf>
    <dxf>
      <font>
        <color rgb="FF006100"/>
      </font>
      <numFmt numFmtId="14" formatCode="0.00%"/>
      <fill>
        <patternFill patternType="solid">
          <bgColor rgb="FFC6EFCE"/>
        </patternFill>
      </fill>
    </dxf>
    <dxf>
      <font>
        <color theme="0" tint="-0.34998626667073579"/>
      </font>
      <fill>
        <patternFill>
          <bgColor theme="0" tint="-4.9989318521683403E-2"/>
        </patternFill>
      </fill>
    </dxf>
    <dxf>
      <font>
        <color rgb="FF006100"/>
      </font>
      <numFmt numFmtId="164" formatCode="0.0%"/>
      <fill>
        <patternFill>
          <bgColor rgb="FFC6EFCE"/>
        </patternFill>
      </fill>
    </dxf>
    <dxf>
      <font>
        <color rgb="FF9C0006"/>
      </font>
      <numFmt numFmtId="164" formatCode="0.0%"/>
      <fill>
        <patternFill>
          <bgColor rgb="FFFFC7CE"/>
        </patternFill>
      </fill>
    </dxf>
    <dxf>
      <font>
        <color auto="1"/>
      </font>
      <fill>
        <patternFill patternType="solid">
          <bgColor theme="0" tint="-4.9989318521683403E-2"/>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numFmt numFmtId="164" formatCode="0.0%"/>
      <fill>
        <patternFill patternType="solid">
          <bgColor theme="0" tint="-4.9989318521683403E-2"/>
        </patternFill>
      </fill>
    </dxf>
    <dxf>
      <font>
        <color rgb="FFC80000"/>
      </font>
      <numFmt numFmtId="1" formatCode="0"/>
      <fill>
        <patternFill patternType="solid">
          <fgColor rgb="FFFFC7CE"/>
          <bgColor rgb="FFFFC7CE"/>
        </patternFill>
      </fill>
    </dxf>
    <dxf>
      <font>
        <color rgb="FF006100"/>
      </font>
      <fill>
        <patternFill patternType="solid">
          <bgColor rgb="FFC6EF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9C0006"/>
      </font>
      <fill>
        <patternFill>
          <bgColor rgb="FFFFC7CE"/>
        </patternFill>
      </fill>
    </dxf>
    <dxf>
      <font>
        <color rgb="FF006100"/>
      </font>
      <fill>
        <patternFill>
          <bgColor rgb="FFC6EF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164" formatCode="0.0%"/>
      <fill>
        <patternFill patternType="solid">
          <bgColor theme="0" tint="-4.9989318521683403E-2"/>
        </patternFill>
      </fill>
    </dxf>
    <dxf>
      <font>
        <color rgb="FFC80000"/>
      </font>
      <numFmt numFmtId="1" formatCode="0"/>
      <fill>
        <patternFill patternType="solid">
          <fgColor rgb="FFFFC7CE"/>
          <bgColor rgb="FFFFC7CE"/>
        </patternFill>
      </fill>
    </dxf>
    <dxf>
      <font>
        <color rgb="FF006100"/>
      </font>
      <fill>
        <patternFill patternType="solid">
          <bgColor rgb="FFC6EFCE"/>
        </patternFill>
      </fill>
    </dxf>
    <dxf>
      <font>
        <color rgb="FF9C0006"/>
      </font>
      <fill>
        <patternFill>
          <bgColor rgb="FFFFC7CE"/>
        </patternFill>
      </fill>
    </dxf>
    <dxf>
      <font>
        <color rgb="FF006100"/>
      </font>
      <fill>
        <patternFill>
          <bgColor rgb="FFC6EFCE"/>
        </patternFill>
      </fill>
    </dxf>
    <dxf>
      <font>
        <color rgb="FF9C6500"/>
      </font>
      <fill>
        <patternFill>
          <bgColor rgb="FFFFEB9C"/>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C80000"/>
      </font>
      <numFmt numFmtId="164" formatCode="0.0%"/>
      <fill>
        <patternFill patternType="solid">
          <fgColor rgb="FFFFC7CE"/>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C80000"/>
      </font>
      <numFmt numFmtId="0" formatCode="General"/>
      <fill>
        <patternFill patternType="solid">
          <fgColor rgb="FFFFC7CE"/>
          <bgColor rgb="FFFFC7CE"/>
        </patternFill>
      </fill>
    </dxf>
    <dxf>
      <font>
        <color rgb="FF006100"/>
      </font>
      <fill>
        <patternFill patternType="solid">
          <bgColor rgb="FFC6EFCE"/>
        </patternFill>
      </fill>
    </dxf>
    <dxf>
      <font>
        <color auto="1"/>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C80000"/>
      </font>
      <numFmt numFmtId="2" formatCode="0.00"/>
      <fill>
        <patternFill patternType="solid">
          <fgColor rgb="FFFFC7CE"/>
          <bgColor rgb="FFFFC7CE"/>
        </patternFill>
      </fill>
    </dxf>
    <dxf>
      <font>
        <color rgb="FF006100"/>
      </font>
      <numFmt numFmtId="2" formatCode="0.00"/>
      <fill>
        <patternFill patternType="solid">
          <bgColor rgb="FFC6EF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2" formatCode="0.00"/>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C80000"/>
      </font>
      <numFmt numFmtId="2" formatCode="0.00"/>
      <fill>
        <patternFill patternType="solid">
          <fgColor rgb="FFFFC7CE"/>
          <bgColor rgb="FFFFC7CE"/>
        </patternFill>
      </fill>
    </dxf>
    <dxf>
      <font>
        <color rgb="FF006100"/>
      </font>
      <numFmt numFmtId="2" formatCode="0.00"/>
      <fill>
        <patternFill patternType="solid">
          <bgColor rgb="FFC6EF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auto="1"/>
      </font>
      <fill>
        <patternFill patternType="solid">
          <bgColor theme="0" tint="-4.9989318521683403E-2"/>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theme="0" tint="-0.34998626667073579"/>
      </font>
      <fill>
        <patternFill>
          <bgColor theme="0" tint="-4.9989318521683403E-2"/>
        </patternFill>
      </fill>
    </dxf>
    <dxf>
      <font>
        <color rgb="FF9C0006"/>
      </font>
      <numFmt numFmtId="164" formatCode="0.0%"/>
      <fill>
        <patternFill>
          <bgColor rgb="FFFFC7CE"/>
        </patternFill>
      </fill>
    </dxf>
    <dxf>
      <font>
        <color rgb="FF006100"/>
      </font>
      <numFmt numFmtId="164" formatCode="0.0%"/>
      <fill>
        <patternFill>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006100"/>
      </font>
      <fill>
        <patternFill patternType="solid">
          <bgColor rgb="FFC6EFCE"/>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006100"/>
      </font>
      <numFmt numFmtId="14" formatCode="0.00%"/>
      <fill>
        <patternFill patternType="solid">
          <bgColor rgb="FFC6EFCE"/>
        </patternFill>
      </fill>
    </dxf>
    <dxf>
      <font>
        <color rgb="FFC00000"/>
      </font>
      <numFmt numFmtId="14" formatCode="0.00%"/>
      <fill>
        <patternFill patternType="solid">
          <fgColor theme="0"/>
          <bgColor rgb="FFFFC7CE"/>
        </patternFill>
      </fill>
    </dxf>
    <dxf>
      <font>
        <color rgb="FF006100"/>
      </font>
      <numFmt numFmtId="164" formatCode="0.0%"/>
      <fill>
        <patternFill>
          <bgColor rgb="FFC6EFCE"/>
        </patternFill>
      </fill>
    </dxf>
    <dxf>
      <font>
        <color rgb="FF9C0006"/>
      </font>
      <numFmt numFmtId="164" formatCode="0.0%"/>
      <fill>
        <patternFill>
          <bgColor rgb="FFFFC7CE"/>
        </patternFill>
      </fill>
    </dxf>
    <dxf>
      <font>
        <color theme="0" tint="-0.34998626667073579"/>
      </font>
      <fill>
        <patternFill>
          <bgColor theme="0" tint="-4.9989318521683403E-2"/>
        </patternFill>
      </fill>
    </dxf>
    <dxf>
      <font>
        <color auto="1"/>
      </font>
      <fill>
        <patternFill patternType="solid">
          <bgColor theme="0" tint="-4.9989318521683403E-2"/>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rgb="FF9C0006"/>
      </font>
      <fill>
        <patternFill>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numFmt numFmtId="164" formatCode="0.0%"/>
      <fill>
        <patternFill patternType="solid">
          <bgColor theme="0" tint="-4.9989318521683403E-2"/>
        </patternFill>
      </fill>
    </dxf>
    <dxf>
      <font>
        <color rgb="FFC80000"/>
      </font>
      <numFmt numFmtId="1" formatCode="0"/>
      <fill>
        <patternFill patternType="solid">
          <fgColor rgb="FFFFC7CE"/>
          <bgColor rgb="FFFFC7CE"/>
        </patternFill>
      </fill>
    </dxf>
    <dxf>
      <font>
        <color rgb="FF006100"/>
      </font>
      <fill>
        <patternFill patternType="solid">
          <bgColor rgb="FFC6EF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C80000"/>
      </font>
      <numFmt numFmtId="164" formatCode="0.0%"/>
      <fill>
        <patternFill patternType="solid">
          <fgColor rgb="FFFFC7CE"/>
          <bgColor rgb="FFFFC7CE"/>
        </patternFill>
      </fill>
    </dxf>
    <dxf>
      <font>
        <color rgb="FF006100"/>
      </font>
      <numFmt numFmtId="164" formatCode="0.0%"/>
      <fill>
        <patternFill patternType="solid">
          <bgColor rgb="FFC6EFCE"/>
        </patternFill>
      </fill>
    </dxf>
    <dxf>
      <font>
        <color auto="1"/>
      </font>
      <numFmt numFmtId="164" formatCode="0.0%"/>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auto="1"/>
      </font>
      <fill>
        <patternFill patternType="solid">
          <bgColor theme="0" tint="-4.9989318521683403E-2"/>
        </patternFill>
      </fill>
    </dxf>
    <dxf>
      <font>
        <color rgb="FFC80000"/>
      </font>
      <numFmt numFmtId="0" formatCode="General"/>
      <fill>
        <patternFill patternType="solid">
          <fgColor rgb="FFFFC7CE"/>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bgColor rgb="FFC6EFCE"/>
        </patternFill>
      </fill>
    </dxf>
    <dxf>
      <font>
        <color rgb="FF9C6500"/>
      </font>
      <fill>
        <patternFill patternType="solid">
          <bgColor rgb="FFFFEB9C"/>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006100"/>
      </font>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auto="1"/>
      </font>
      <numFmt numFmtId="2" formatCode="0.00"/>
      <fill>
        <patternFill patternType="solid">
          <bgColor theme="0" tint="-4.9989318521683403E-2"/>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9C0006"/>
      </font>
      <fill>
        <patternFill>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auto="1"/>
      </font>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theme="0" tint="-0.34998626667073579"/>
      </font>
      <fill>
        <patternFill>
          <bgColor theme="0" tint="-4.9989318521683403E-2"/>
        </patternFill>
      </fill>
    </dxf>
    <dxf>
      <font>
        <color rgb="FF9C0006"/>
      </font>
      <numFmt numFmtId="164" formatCode="0.0%"/>
      <fill>
        <patternFill>
          <bgColor rgb="FFFFC7CE"/>
        </patternFill>
      </fill>
    </dxf>
    <dxf>
      <font>
        <color rgb="FF006100"/>
      </font>
      <numFmt numFmtId="164" formatCode="0.0%"/>
      <fill>
        <patternFill>
          <bgColor rgb="FFC6EFCE"/>
        </patternFill>
      </fill>
    </dxf>
    <dxf>
      <font>
        <color rgb="FF006100"/>
      </font>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006100"/>
      </font>
      <fill>
        <patternFill patternType="solid">
          <bgColor rgb="FFC6EF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C00000"/>
      </font>
      <numFmt numFmtId="14" formatCode="0.00%"/>
      <fill>
        <patternFill patternType="solid">
          <fgColor theme="0"/>
          <bgColor rgb="FFFFC7CE"/>
        </patternFill>
      </fill>
    </dxf>
    <dxf>
      <font>
        <color rgb="FF006100"/>
      </font>
      <numFmt numFmtId="14" formatCode="0.00%"/>
      <fill>
        <patternFill patternType="solid">
          <bgColor rgb="FFC6EFCE"/>
        </patternFill>
      </fill>
    </dxf>
    <dxf>
      <font>
        <color theme="0" tint="-0.34998626667073579"/>
      </font>
      <fill>
        <patternFill>
          <bgColor theme="0" tint="-4.9989318521683403E-2"/>
        </patternFill>
      </fill>
    </dxf>
    <dxf>
      <font>
        <color rgb="FF006100"/>
      </font>
      <numFmt numFmtId="164" formatCode="0.0%"/>
      <fill>
        <patternFill>
          <bgColor rgb="FFC6EFCE"/>
        </patternFill>
      </fill>
    </dxf>
    <dxf>
      <font>
        <color rgb="FF9C0006"/>
      </font>
      <numFmt numFmtId="164" formatCode="0.0%"/>
      <fill>
        <patternFill>
          <bgColor rgb="FFFFC7CE"/>
        </patternFill>
      </fill>
    </dxf>
    <dxf>
      <font>
        <color auto="1"/>
      </font>
      <fill>
        <patternFill patternType="solid">
          <bgColor theme="0" tint="-4.9989318521683403E-2"/>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numFmt numFmtId="164" formatCode="0.0%"/>
      <fill>
        <patternFill patternType="solid">
          <bgColor theme="0" tint="-4.9989318521683403E-2"/>
        </patternFill>
      </fill>
    </dxf>
    <dxf>
      <font>
        <color rgb="FFC80000"/>
      </font>
      <numFmt numFmtId="1" formatCode="0"/>
      <fill>
        <patternFill patternType="solid">
          <fgColor rgb="FFFFC7CE"/>
          <bgColor rgb="FFFFC7CE"/>
        </patternFill>
      </fill>
    </dxf>
    <dxf>
      <font>
        <color rgb="FF006100"/>
      </font>
      <fill>
        <patternFill patternType="solid">
          <bgColor rgb="FFC6EFCE"/>
        </patternFill>
      </fill>
    </dxf>
    <dxf>
      <font>
        <color rgb="FF006100"/>
      </font>
      <fill>
        <patternFill>
          <bgColor rgb="FFC6EFCE"/>
        </patternFill>
      </fill>
    </dxf>
    <dxf>
      <font>
        <color rgb="FF9C0006"/>
      </font>
      <fill>
        <patternFill>
          <bgColor rgb="FFFFC7CE"/>
        </patternFill>
      </fill>
    </dxf>
    <dxf>
      <font>
        <color rgb="FF9C6500"/>
      </font>
      <fill>
        <patternFill>
          <bgColor rgb="FFFFEB9C"/>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C80000"/>
      </font>
      <numFmt numFmtId="164" formatCode="0.0%"/>
      <fill>
        <patternFill patternType="solid">
          <fgColor rgb="FFFFC7CE"/>
          <bgColor rgb="FFFFC7CE"/>
        </patternFill>
      </fill>
    </dxf>
    <dxf>
      <font>
        <color rgb="FF006100"/>
      </font>
      <numFmt numFmtId="164" formatCode="0.0%"/>
      <fill>
        <patternFill patternType="solid">
          <bgColor rgb="FFC6EFCE"/>
        </patternFill>
      </fill>
    </dxf>
    <dxf>
      <font>
        <color auto="1"/>
      </font>
      <numFmt numFmtId="164" formatCode="0.0%"/>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C80000"/>
      </font>
      <numFmt numFmtId="0" formatCode="General"/>
      <fill>
        <patternFill patternType="solid">
          <fgColor rgb="FFFFC7CE"/>
          <bgColor rgb="FFFFC7CE"/>
        </patternFill>
      </fill>
    </dxf>
    <dxf>
      <font>
        <color rgb="FF006100"/>
      </font>
      <fill>
        <patternFill patternType="solid">
          <bgColor rgb="FFC6EFCE"/>
        </patternFill>
      </fill>
    </dxf>
    <dxf>
      <font>
        <color rgb="FFC80000"/>
      </font>
      <numFmt numFmtId="164" formatCode="0.0%"/>
      <fill>
        <patternFill patternType="solid">
          <fgColor rgb="FFFFC7CE"/>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auto="1"/>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006100"/>
      </font>
      <fill>
        <patternFill>
          <bgColor rgb="FFC6EF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rgb="FF006100"/>
      </font>
      <fill>
        <patternFill>
          <bgColor rgb="FFC6EF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9C6500"/>
      </font>
      <fill>
        <patternFill patternType="solid">
          <bgColor rgb="FFFFEB9C"/>
        </patternFill>
      </fill>
    </dxf>
    <dxf>
      <font>
        <color rgb="FF006100"/>
      </font>
      <fill>
        <patternFill>
          <bgColor rgb="FFC6EFCE"/>
        </patternFill>
      </fill>
    </dxf>
    <dxf>
      <font>
        <color rgb="FF9C0006"/>
      </font>
      <fill>
        <patternFill patternType="solid">
          <bgColor rgb="FFFFC7CE"/>
        </patternFill>
      </fill>
    </dxf>
    <dxf>
      <font>
        <color rgb="FF006100"/>
      </font>
      <fill>
        <patternFill patternType="solid">
          <bgColor rgb="FFC6EFCE"/>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ont>
        <color theme="1" tint="0.499984740745262"/>
      </font>
      <fill>
        <patternFill patternType="solid">
          <bgColor theme="0" tint="-4.9989318521683403E-2"/>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bgColor rgb="FFC6EFCE"/>
        </patternFill>
      </fill>
    </dxf>
    <dxf>
      <font>
        <color rgb="FF9C6500"/>
      </font>
      <fill>
        <patternFill patternType="solid">
          <bgColor rgb="FFFFEB9C"/>
        </patternFill>
      </fill>
    </dxf>
    <dxf>
      <font>
        <color rgb="FF006100"/>
      </font>
      <fill>
        <patternFill patternType="solid">
          <bgColor rgb="FFC6EFCE"/>
        </patternFill>
      </fill>
    </dxf>
    <dxf>
      <font>
        <color theme="1" tint="0.499984740745262"/>
      </font>
      <fill>
        <patternFill patternType="solid">
          <bgColor theme="0" tint="-4.9989318521683403E-2"/>
        </patternFill>
      </fill>
    </dxf>
    <dxf>
      <font>
        <color rgb="FF9C0006"/>
      </font>
      <fill>
        <patternFill patternType="solid">
          <bgColor rgb="FFFFC7CE"/>
        </patternFill>
      </fill>
    </dxf>
    <dxf>
      <font>
        <color auto="1"/>
      </font>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C80000"/>
      </font>
      <numFmt numFmtId="2" formatCode="0.00"/>
      <fill>
        <patternFill patternType="solid">
          <fgColor rgb="FFFFC7CE"/>
          <bgColor rgb="FFFFC7CE"/>
        </patternFill>
      </fill>
    </dxf>
    <dxf>
      <font>
        <color rgb="FF006100"/>
      </font>
      <numFmt numFmtId="2" formatCode="0.00"/>
      <fill>
        <patternFill patternType="solid">
          <bgColor rgb="FFC6EF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C80000"/>
      </font>
      <numFmt numFmtId="2" formatCode="0.00"/>
      <fill>
        <patternFill patternType="solid">
          <fgColor rgb="FFFFC7CE"/>
          <bgColor rgb="FFFFC7CE"/>
        </patternFill>
      </fill>
    </dxf>
    <dxf>
      <font>
        <color rgb="FF006100"/>
      </font>
      <numFmt numFmtId="2" formatCode="0.00"/>
      <fill>
        <patternFill patternType="solid">
          <bgColor rgb="FFC6EFCE"/>
        </patternFill>
      </fill>
    </dxf>
    <dxf>
      <font>
        <color auto="1"/>
      </font>
      <numFmt numFmtId="2" formatCode="0.00"/>
      <fill>
        <patternFill patternType="solid">
          <bgColor theme="0" tint="-4.9989318521683403E-2"/>
        </patternFill>
      </fill>
    </dxf>
    <dxf>
      <font>
        <color rgb="FF006100"/>
      </font>
      <fill>
        <patternFill patternType="solid">
          <bgColor rgb="FFC6EFCE"/>
        </patternFill>
      </fill>
    </dxf>
    <dxf>
      <font>
        <color rgb="FFC80000"/>
      </font>
      <numFmt numFmtId="0" formatCode="General"/>
      <fill>
        <patternFill patternType="solid">
          <fgColor rgb="FFFFC7CE"/>
          <bgColor rgb="FFFFC7CE"/>
        </patternFill>
      </fill>
    </dxf>
    <dxf>
      <font>
        <color auto="1"/>
      </font>
      <numFmt numFmtId="2" formatCode="0.00"/>
      <fill>
        <patternFill patternType="solid">
          <bgColor theme="0" tint="-4.9989318521683403E-2"/>
        </patternFill>
      </fill>
    </dxf>
    <dxf>
      <font>
        <color rgb="FFC80000"/>
      </font>
      <numFmt numFmtId="2" formatCode="0.00"/>
      <fill>
        <patternFill patternType="solid">
          <fgColor rgb="FFFFC7CE"/>
          <bgColor rgb="FFFFC7CE"/>
        </patternFill>
      </fill>
    </dxf>
    <dxf>
      <font>
        <color rgb="FF006100"/>
      </font>
      <numFmt numFmtId="2" formatCode="0.00"/>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9C0006"/>
      </font>
      <fill>
        <patternFill>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9C0006"/>
      </font>
      <fill>
        <patternFill>
          <bgColor rgb="FFFFC7CE"/>
        </patternFill>
      </fill>
    </dxf>
    <dxf>
      <font>
        <color rgb="FF006100"/>
      </font>
      <numFmt numFmtId="164" formatCode="0.0%"/>
      <fill>
        <patternFill>
          <bgColor rgb="FFC6EFCE"/>
        </patternFill>
      </fill>
    </dxf>
    <dxf>
      <font>
        <color rgb="FF9C0006"/>
      </font>
      <numFmt numFmtId="164" formatCode="0.0%"/>
      <fill>
        <patternFill>
          <bgColor rgb="FFFFC7CE"/>
        </patternFill>
      </fill>
    </dxf>
    <dxf>
      <font>
        <color theme="0" tint="-0.34998626667073579"/>
      </font>
      <fill>
        <patternFill>
          <bgColor theme="0" tint="-4.9989318521683403E-2"/>
        </patternFill>
      </fill>
    </dxf>
    <dxf>
      <font>
        <color auto="1"/>
      </font>
      <fill>
        <patternFill patternType="solid">
          <bgColor theme="0" tint="-4.9989318521683403E-2"/>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C00000"/>
      </font>
      <numFmt numFmtId="0" formatCode="General"/>
      <fill>
        <patternFill patternType="solid">
          <fgColor theme="0"/>
          <bgColor rgb="FFFFC7CE"/>
        </patternFill>
      </fill>
    </dxf>
    <dxf>
      <font>
        <color rgb="FF006100"/>
      </font>
      <fill>
        <patternFill patternType="solid">
          <bgColor rgb="FFC6EF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9C0006"/>
      </font>
      <fill>
        <patternFill>
          <bgColor rgb="FFFFC7CE"/>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9C0006"/>
      </font>
      <fill>
        <patternFill>
          <bgColor rgb="FFFFC7CE"/>
        </patternFill>
      </fill>
    </dxf>
    <dxf>
      <font>
        <color rgb="FF006100"/>
      </font>
      <fill>
        <patternFill patternType="solid">
          <bgColor rgb="FFC6EFCE"/>
        </patternFill>
      </fill>
    </dxf>
    <dxf>
      <font>
        <color theme="7" tint="-0.24994659260841701"/>
      </font>
      <numFmt numFmtId="0" formatCode="General"/>
      <fill>
        <patternFill patternType="solid">
          <fgColor theme="0"/>
          <bgColor theme="7" tint="0.59996337778862885"/>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rgb="FFC00000"/>
      </font>
      <numFmt numFmtId="14" formatCode="0.00%"/>
      <fill>
        <patternFill patternType="solid">
          <fgColor theme="0"/>
          <bgColor rgb="FFFFC7CE"/>
        </patternFill>
      </fill>
    </dxf>
    <dxf>
      <font>
        <color rgb="FF006100"/>
      </font>
      <numFmt numFmtId="14" formatCode="0.00%"/>
      <fill>
        <patternFill patternType="solid">
          <bgColor rgb="FFC6EFCE"/>
        </patternFill>
      </fill>
    </dxf>
    <dxf>
      <font>
        <color auto="1"/>
      </font>
      <fill>
        <patternFill patternType="solid">
          <bgColor theme="0" tint="-4.9989318521683403E-2"/>
        </patternFill>
      </fill>
    </dxf>
    <dxf>
      <font>
        <color rgb="FF9C0006"/>
      </font>
      <numFmt numFmtId="164" formatCode="0.0%"/>
      <fill>
        <patternFill>
          <bgColor rgb="FFFFC7CE"/>
        </patternFill>
      </fill>
    </dxf>
    <dxf>
      <font>
        <color rgb="FF006100"/>
      </font>
      <numFmt numFmtId="164" formatCode="0.0%"/>
      <fill>
        <patternFill>
          <bgColor rgb="FFC6EFCE"/>
        </patternFill>
      </fill>
    </dxf>
    <dxf>
      <font>
        <color theme="0" tint="-0.34998626667073579"/>
      </font>
      <fill>
        <patternFill>
          <bgColor theme="0" tint="-4.9989318521683403E-2"/>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006100"/>
      </font>
      <fill>
        <patternFill patternType="solid">
          <bgColor rgb="FFC6EFCE"/>
        </patternFill>
      </fill>
    </dxf>
    <dxf>
      <font>
        <color rgb="FF9C0006"/>
      </font>
      <fill>
        <patternFill>
          <bgColor rgb="FFFFC7CE"/>
        </patternFill>
      </fill>
    </dxf>
    <dxf>
      <font>
        <color theme="7" tint="-0.24994659260841701"/>
      </font>
      <numFmt numFmtId="0" formatCode="General"/>
      <fill>
        <patternFill patternType="solid">
          <fgColor theme="0"/>
          <bgColor theme="7" tint="0.59996337778862885"/>
        </patternFill>
      </fill>
    </dxf>
    <dxf>
      <font>
        <color rgb="FFC00000"/>
      </font>
      <numFmt numFmtId="164" formatCode="0.0%"/>
      <fill>
        <patternFill patternType="solid">
          <fgColor theme="0"/>
          <bgColor rgb="FFFFC7CE"/>
        </patternFill>
      </fill>
    </dxf>
    <dxf>
      <font>
        <color rgb="FF006100"/>
      </font>
      <numFmt numFmtId="164" formatCode="0.0%"/>
      <fill>
        <patternFill patternType="solid">
          <bgColor rgb="FFC6EFCE"/>
        </patternFill>
      </fill>
    </dxf>
    <dxf>
      <font>
        <color auto="1"/>
      </font>
      <numFmt numFmtId="164" formatCode="0.0%"/>
      <fill>
        <patternFill patternType="solid">
          <bgColor theme="0" tint="-4.9989318521683403E-2"/>
        </patternFill>
      </fill>
    </dxf>
    <dxf>
      <font>
        <color rgb="FFC80000"/>
      </font>
      <numFmt numFmtId="1" formatCode="0"/>
      <fill>
        <patternFill patternType="solid">
          <fgColor rgb="FFFFC7CE"/>
          <bgColor rgb="FFFFC7CE"/>
        </patternFill>
      </fill>
    </dxf>
    <dxf>
      <font>
        <color rgb="FF006100"/>
      </font>
      <fill>
        <patternFill patternType="solid">
          <bgColor rgb="FFC6EFCE"/>
        </patternFill>
      </fill>
    </dxf>
    <dxf>
      <font>
        <color rgb="FF006100"/>
      </font>
      <fill>
        <patternFill>
          <bgColor rgb="FFC6EFCE"/>
        </patternFill>
      </fill>
    </dxf>
    <dxf>
      <font>
        <color rgb="FF9C6500"/>
      </font>
      <fill>
        <patternFill>
          <bgColor rgb="FFFFEB9C"/>
        </patternFill>
      </fill>
    </dxf>
    <dxf>
      <font>
        <color rgb="FF9C0006"/>
      </font>
      <fill>
        <patternFill>
          <bgColor rgb="FFFFC7CE"/>
        </patternFill>
      </fill>
    </dxf>
    <dxf>
      <font>
        <color rgb="FF006100"/>
      </font>
      <numFmt numFmtId="164" formatCode="0.0%"/>
      <fill>
        <patternFill patternType="solid">
          <bgColor rgb="FFC6EFCE"/>
        </patternFill>
      </fill>
    </dxf>
    <dxf>
      <font>
        <color rgb="FFC00000"/>
      </font>
      <numFmt numFmtId="164" formatCode="0.0%"/>
      <fill>
        <patternFill patternType="solid">
          <fgColor theme="0"/>
          <bgColor rgb="FFFFC7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164" formatCode="0.0%"/>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rgb="FFC80000"/>
      </font>
      <numFmt numFmtId="0" formatCode="General"/>
      <fill>
        <patternFill patternType="solid">
          <fgColor rgb="FFFFC7CE"/>
          <bgColor rgb="FFFFC7CE"/>
        </patternFill>
      </fill>
    </dxf>
    <dxf>
      <font>
        <color rgb="FF006100"/>
      </font>
      <fill>
        <patternFill patternType="solid">
          <bgColor rgb="FFC6EFCE"/>
        </patternFill>
      </fill>
    </dxf>
    <dxf>
      <font>
        <color rgb="FFC80000"/>
      </font>
      <numFmt numFmtId="164" formatCode="0.0%"/>
      <fill>
        <patternFill patternType="solid">
          <fgColor rgb="FFFFC7CE"/>
          <bgColor rgb="FFFFC7CE"/>
        </patternFill>
      </fill>
    </dxf>
    <dxf>
      <font>
        <color rgb="FF006100"/>
      </font>
      <numFmt numFmtId="164" formatCode="0.0%"/>
      <fill>
        <patternFill patternType="solid">
          <bgColor rgb="FFC6EFCE"/>
        </patternFill>
      </fill>
    </dxf>
    <dxf>
      <font>
        <color auto="1"/>
      </font>
      <fill>
        <patternFill patternType="solid">
          <bgColor theme="0" tint="-4.9989318521683403E-2"/>
        </patternFill>
      </fill>
    </dxf>
    <dxf>
      <font>
        <color rgb="FF006100"/>
      </font>
      <fill>
        <patternFill patternType="solid">
          <bgColor rgb="FFC6EFCE"/>
        </patternFill>
      </fill>
    </dxf>
    <dxf>
      <font>
        <color rgb="FFC80000"/>
      </font>
      <numFmt numFmtId="1" formatCode="0"/>
      <fill>
        <patternFill patternType="solid">
          <fgColor rgb="FFFFC7CE"/>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
      <font>
        <color auto="1"/>
      </font>
      <fill>
        <patternFill patternType="solid">
          <bgColor theme="0" tint="-4.9989318521683403E-2"/>
        </patternFill>
      </fill>
    </dxf>
    <dxf>
      <font>
        <color rgb="FFC80000"/>
      </font>
      <numFmt numFmtId="0" formatCode="General"/>
      <fill>
        <patternFill patternType="solid">
          <fgColor rgb="FFFFC7CE"/>
          <bgColor rgb="FFFFC7CE"/>
        </patternFill>
      </fill>
    </dxf>
    <dxf>
      <font>
        <color rgb="FF006100"/>
      </font>
      <fill>
        <patternFill patternType="solid">
          <bgColor rgb="FFC6EFCE"/>
        </patternFill>
      </fill>
    </dxf>
    <dxf>
      <font>
        <color rgb="FF006100"/>
      </font>
      <fill>
        <patternFill patternType="solid">
          <bgColor rgb="FFC6EFCE"/>
        </patternFill>
      </fill>
    </dxf>
    <dxf>
      <font>
        <color rgb="FFC00000"/>
      </font>
      <numFmt numFmtId="0" formatCode="General"/>
      <fill>
        <patternFill patternType="solid">
          <fgColor theme="0"/>
          <bgColor rgb="FFFFC7CE"/>
        </patternFill>
      </fill>
    </dxf>
    <dxf>
      <font>
        <color auto="1"/>
      </font>
      <fill>
        <patternFill patternType="solid">
          <bgColor theme="0" tint="-4.9989318521683403E-2"/>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rgb="FF006100"/>
      </font>
      <numFmt numFmtId="2" formatCode="0.00"/>
      <fill>
        <patternFill patternType="solid">
          <bgColor rgb="FFC6EFCE"/>
        </patternFill>
      </fill>
    </dxf>
    <dxf>
      <font>
        <color rgb="FFC80000"/>
      </font>
      <numFmt numFmtId="2" formatCode="0.00"/>
      <fill>
        <patternFill patternType="solid">
          <fgColor rgb="FFFFC7CE"/>
          <bgColor rgb="FFFFC7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rgb="FF006100"/>
      </font>
      <numFmt numFmtId="164" formatCode="0.0%"/>
      <fill>
        <patternFill patternType="solid">
          <bgColor rgb="FFC6EFCE"/>
        </patternFill>
      </fill>
    </dxf>
    <dxf>
      <font>
        <color rgb="FFC80000"/>
      </font>
      <numFmt numFmtId="164" formatCode="0.0%"/>
      <fill>
        <patternFill patternType="solid">
          <fgColor rgb="FFFFC7CE"/>
          <bgColor rgb="FFFFC7CE"/>
        </patternFill>
      </fill>
    </dxf>
    <dxf>
      <font>
        <color auto="1"/>
      </font>
      <numFmt numFmtId="164" formatCode="0.0%"/>
      <fill>
        <patternFill patternType="solid">
          <bgColor theme="0" tint="-4.9989318521683403E-2"/>
        </patternFill>
      </fill>
    </dxf>
    <dxf>
      <font>
        <color rgb="FF006100"/>
      </font>
      <numFmt numFmtId="1" formatCode="0"/>
      <fill>
        <patternFill patternType="solid">
          <bgColor rgb="FFC6EFCE"/>
        </patternFill>
      </fill>
    </dxf>
    <dxf>
      <font>
        <color rgb="FFC80000"/>
      </font>
      <numFmt numFmtId="1" formatCode="0"/>
      <fill>
        <patternFill patternType="solid">
          <fgColor rgb="FFFFC7CE"/>
          <bgColor rgb="FFFFC7CE"/>
        </patternFill>
      </fill>
    </dxf>
    <dxf>
      <font>
        <color auto="1"/>
      </font>
      <numFmt numFmtId="164" formatCode="0.0%"/>
      <fill>
        <patternFill patternType="solid">
          <bgColor theme="0" tint="-4.9989318521683403E-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universidadevigo-my.sharepoint.com/personal/vbadenes_uvigo_gal/Documents/Escritorio/INFORME%20ANUAL%202023_24/2.%20CUADRO%20MANDO%20CALIDADE/204%20DE-02%20Cadro%20de%20mando%2024-25%20Comunicacion%20Precuberto.xlsx" TargetMode="External"/><Relationship Id="rId1" Type="http://schemas.openxmlformats.org/officeDocument/2006/relationships/externalLinkPath" Target="https://universidadevigo-my.sharepoint.com/personal/vbadenes_uvigo_gal/Documents/Escritorio/INFORME%20ANUAL%202023_24/2.%20CUADRO%20MANDO%20CALIDADE/204%20DE-02%20Cadro%20de%20mando%2024-25%20Comunicacion%20Precuber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ortada"/>
      <sheetName val="Centro"/>
      <sheetName val="GPubli"/>
      <sheetName val="GCAV"/>
      <sheetName val="MDirecArte"/>
      <sheetName val="MMediosSoci"/>
      <sheetName val="Resumo"/>
      <sheetName val="Procedementos"/>
      <sheetName val="Anexos"/>
      <sheetName val="Map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3">
          <cell r="U3">
            <v>1</v>
          </cell>
          <cell r="V3">
            <v>1</v>
          </cell>
        </row>
        <row r="6">
          <cell r="Q6">
            <v>1</v>
          </cell>
          <cell r="R6">
            <v>1</v>
          </cell>
        </row>
        <row r="7">
          <cell r="Q7">
            <v>1</v>
          </cell>
          <cell r="R7">
            <v>1</v>
          </cell>
        </row>
        <row r="8">
          <cell r="Q8">
            <v>1</v>
          </cell>
          <cell r="R8">
            <v>1</v>
          </cell>
        </row>
        <row r="9">
          <cell r="Q9">
            <v>1</v>
          </cell>
          <cell r="R9">
            <v>0.66666666666666696</v>
          </cell>
        </row>
        <row r="10">
          <cell r="Q10">
            <v>0.92307692307692302</v>
          </cell>
          <cell r="R10">
            <v>0.5</v>
          </cell>
        </row>
        <row r="11">
          <cell r="Q11">
            <v>1</v>
          </cell>
          <cell r="R11">
            <v>0.89655172413793105</v>
          </cell>
        </row>
        <row r="12">
          <cell r="Q12">
            <v>0.86206896551724099</v>
          </cell>
          <cell r="R12">
            <v>0.78125</v>
          </cell>
        </row>
        <row r="13">
          <cell r="Q13">
            <v>1</v>
          </cell>
          <cell r="R13">
            <v>0.875</v>
          </cell>
        </row>
        <row r="14">
          <cell r="Q14">
            <v>1</v>
          </cell>
          <cell r="R14">
            <v>0.88333333333333297</v>
          </cell>
        </row>
        <row r="15">
          <cell r="Q15">
            <v>1</v>
          </cell>
          <cell r="R15">
            <v>0.88333333333333297</v>
          </cell>
        </row>
        <row r="16">
          <cell r="Q16">
            <v>0.98</v>
          </cell>
          <cell r="R16">
            <v>0.83050847457627097</v>
          </cell>
        </row>
        <row r="17">
          <cell r="Q17">
            <v>0.92307692307692302</v>
          </cell>
          <cell r="R17">
            <v>0.8</v>
          </cell>
        </row>
        <row r="18">
          <cell r="Q18">
            <v>0.95833333333333304</v>
          </cell>
          <cell r="R18">
            <v>0.82142857142857095</v>
          </cell>
        </row>
        <row r="19">
          <cell r="Q19">
            <v>0.98</v>
          </cell>
          <cell r="R19">
            <v>0.81666666666666698</v>
          </cell>
        </row>
        <row r="20">
          <cell r="Q20">
            <v>0.98076923076923095</v>
          </cell>
          <cell r="R20">
            <v>0.86440677966101698</v>
          </cell>
        </row>
        <row r="21">
          <cell r="Q21">
            <v>0.97619047619047605</v>
          </cell>
          <cell r="R21">
            <v>0.97619047619047605</v>
          </cell>
        </row>
        <row r="22">
          <cell r="Q22">
            <v>0.97222222222222199</v>
          </cell>
          <cell r="R22">
            <v>0.97222222222222199</v>
          </cell>
        </row>
        <row r="23">
          <cell r="Q23">
            <v>1</v>
          </cell>
          <cell r="R23">
            <v>0.952380952380952</v>
          </cell>
        </row>
        <row r="24">
          <cell r="Q24">
            <v>0.88095238095238104</v>
          </cell>
          <cell r="R24">
            <v>0.86046511627906996</v>
          </cell>
        </row>
        <row r="25">
          <cell r="Q25">
            <v>0.93333333333333302</v>
          </cell>
          <cell r="R25">
            <v>0.93333333333333302</v>
          </cell>
        </row>
        <row r="26">
          <cell r="Q26">
            <v>0.95121951219512202</v>
          </cell>
          <cell r="R26">
            <v>0.90697674418604701</v>
          </cell>
        </row>
        <row r="27">
          <cell r="Q27">
            <v>0.95</v>
          </cell>
          <cell r="R27">
            <v>0.844444444444445</v>
          </cell>
        </row>
        <row r="28">
          <cell r="Q28">
            <v>0.97499999999999998</v>
          </cell>
          <cell r="R28">
            <v>0.90697674418604701</v>
          </cell>
        </row>
        <row r="29">
          <cell r="Q29">
            <v>1</v>
          </cell>
          <cell r="R29">
            <v>1</v>
          </cell>
        </row>
        <row r="30">
          <cell r="Q30">
            <v>0.92307692307692302</v>
          </cell>
          <cell r="R30">
            <v>0.92307692307692302</v>
          </cell>
        </row>
        <row r="31">
          <cell r="Q31">
            <v>0.97297297297297303</v>
          </cell>
          <cell r="R31">
            <v>0.92307692307692302</v>
          </cell>
        </row>
        <row r="32">
          <cell r="Q32">
            <v>0.97058823529411797</v>
          </cell>
          <cell r="R32">
            <v>0.91666666666666696</v>
          </cell>
        </row>
        <row r="33">
          <cell r="Q33">
            <v>1</v>
          </cell>
          <cell r="R33">
            <v>1</v>
          </cell>
        </row>
        <row r="34">
          <cell r="Q34">
            <v>0.94871794871794901</v>
          </cell>
          <cell r="R34">
            <v>0.94871794871794901</v>
          </cell>
        </row>
        <row r="35">
          <cell r="Q35">
            <v>1</v>
          </cell>
          <cell r="R35">
            <v>1</v>
          </cell>
        </row>
        <row r="36">
          <cell r="Q36">
            <v>1</v>
          </cell>
          <cell r="R36">
            <v>0.86363636363636398</v>
          </cell>
        </row>
        <row r="37">
          <cell r="Q37">
            <v>1</v>
          </cell>
          <cell r="R37">
            <v>0.92857142857142905</v>
          </cell>
        </row>
        <row r="38">
          <cell r="Q38">
            <v>1</v>
          </cell>
          <cell r="R38">
            <v>1</v>
          </cell>
        </row>
        <row r="39">
          <cell r="Q39">
            <v>1</v>
          </cell>
          <cell r="R39">
            <v>0.87804878048780499</v>
          </cell>
        </row>
        <row r="40">
          <cell r="Q40">
            <v>0.97297297297297303</v>
          </cell>
          <cell r="R40">
            <v>0.94736842105263197</v>
          </cell>
        </row>
        <row r="41">
          <cell r="Q41">
            <v>1</v>
          </cell>
          <cell r="R41">
            <v>0.84615384615384603</v>
          </cell>
        </row>
        <row r="42">
          <cell r="Q42">
            <v>1</v>
          </cell>
          <cell r="R42">
            <v>0.85714285714285698</v>
          </cell>
        </row>
        <row r="43">
          <cell r="Q43">
            <v>1</v>
          </cell>
          <cell r="R43">
            <v>0.88888888888888895</v>
          </cell>
        </row>
        <row r="44">
          <cell r="Q44">
            <v>0.97727272727272696</v>
          </cell>
          <cell r="R44">
            <v>0.97727272727272696</v>
          </cell>
        </row>
        <row r="45">
          <cell r="Q45">
            <v>1</v>
          </cell>
          <cell r="R45">
            <v>0.97368421052631604</v>
          </cell>
        </row>
        <row r="46">
          <cell r="Q46">
            <v>1</v>
          </cell>
          <cell r="R46">
            <v>0.97560975609756095</v>
          </cell>
        </row>
        <row r="47">
          <cell r="Q47">
            <v>1</v>
          </cell>
          <cell r="R47">
            <v>0.82142857142857095</v>
          </cell>
        </row>
        <row r="48">
          <cell r="Q48">
            <v>1</v>
          </cell>
          <cell r="R48">
            <v>0.94736842105263197</v>
          </cell>
        </row>
        <row r="49">
          <cell r="Q49">
            <v>1</v>
          </cell>
          <cell r="R49">
            <v>0.97368421052631604</v>
          </cell>
        </row>
        <row r="50">
          <cell r="Q50">
            <v>1</v>
          </cell>
          <cell r="R50">
            <v>1</v>
          </cell>
        </row>
        <row r="51">
          <cell r="Q51">
            <v>1</v>
          </cell>
          <cell r="R51">
            <v>0.66666666666666696</v>
          </cell>
        </row>
        <row r="52">
          <cell r="Q52">
            <v>1</v>
          </cell>
          <cell r="R52">
            <v>0.66666666666666696</v>
          </cell>
        </row>
        <row r="53">
          <cell r="Q53">
            <v>1</v>
          </cell>
          <cell r="R53">
            <v>0.91666666666666696</v>
          </cell>
        </row>
        <row r="54">
          <cell r="Q54">
            <v>1</v>
          </cell>
          <cell r="R54">
            <v>0.96</v>
          </cell>
        </row>
        <row r="55">
          <cell r="Q55">
            <v>1</v>
          </cell>
          <cell r="R55">
            <v>0.92307692307692302</v>
          </cell>
        </row>
        <row r="56">
          <cell r="Q56">
            <v>1</v>
          </cell>
          <cell r="R56">
            <v>0.89473684210526305</v>
          </cell>
        </row>
        <row r="57">
          <cell r="Q57"/>
          <cell r="R57"/>
        </row>
        <row r="58">
          <cell r="Q58"/>
          <cell r="R58"/>
        </row>
        <row r="59">
          <cell r="Q59"/>
          <cell r="R59"/>
        </row>
        <row r="60">
          <cell r="Q60"/>
          <cell r="R60"/>
        </row>
        <row r="61">
          <cell r="Q61"/>
          <cell r="R61"/>
        </row>
        <row r="62">
          <cell r="Q62"/>
          <cell r="R62"/>
        </row>
        <row r="63">
          <cell r="Q63"/>
          <cell r="R63"/>
        </row>
        <row r="64">
          <cell r="Q64"/>
          <cell r="R64"/>
        </row>
        <row r="97">
          <cell r="Q97"/>
          <cell r="R97"/>
        </row>
        <row r="98">
          <cell r="Q98"/>
          <cell r="R98"/>
        </row>
        <row r="99">
          <cell r="Q99"/>
          <cell r="R99"/>
        </row>
        <row r="100">
          <cell r="Q100"/>
          <cell r="R100"/>
        </row>
        <row r="103">
          <cell r="U103">
            <v>1</v>
          </cell>
          <cell r="V103">
            <v>1</v>
          </cell>
        </row>
        <row r="106">
          <cell r="Q106">
            <v>0.952380952380952</v>
          </cell>
          <cell r="R106">
            <v>0.88495575221238898</v>
          </cell>
        </row>
        <row r="107">
          <cell r="Q107">
            <v>1</v>
          </cell>
          <cell r="R107">
            <v>1</v>
          </cell>
        </row>
        <row r="108">
          <cell r="Q108">
            <v>1</v>
          </cell>
          <cell r="R108">
            <v>0.82608695652173902</v>
          </cell>
        </row>
        <row r="109">
          <cell r="Q109">
            <v>0.87610619469026596</v>
          </cell>
          <cell r="R109">
            <v>0.75572519083969503</v>
          </cell>
        </row>
        <row r="110">
          <cell r="Q110">
            <v>0.93518518518518501</v>
          </cell>
          <cell r="R110">
            <v>0.84166666666666701</v>
          </cell>
        </row>
        <row r="111">
          <cell r="Q111">
            <v>1</v>
          </cell>
          <cell r="R111">
            <v>0.92035398230088505</v>
          </cell>
        </row>
        <row r="112">
          <cell r="Q112">
            <v>0.93388429752066104</v>
          </cell>
          <cell r="R112">
            <v>0.85606060606060597</v>
          </cell>
        </row>
        <row r="113">
          <cell r="Q113">
            <v>1</v>
          </cell>
          <cell r="R113">
            <v>0.92035398230088505</v>
          </cell>
        </row>
        <row r="114">
          <cell r="Q114">
            <v>0.89915966386554602</v>
          </cell>
          <cell r="R114">
            <v>0.79850746268656703</v>
          </cell>
        </row>
        <row r="115">
          <cell r="Q115">
            <v>1</v>
          </cell>
          <cell r="R115">
            <v>0.92105263157894701</v>
          </cell>
        </row>
        <row r="116">
          <cell r="Q116">
            <v>0.99074074074074103</v>
          </cell>
          <cell r="R116">
            <v>0.92241379310344795</v>
          </cell>
        </row>
        <row r="117">
          <cell r="Q117">
            <v>1</v>
          </cell>
          <cell r="R117">
            <v>0.97402597402597402</v>
          </cell>
        </row>
        <row r="118">
          <cell r="Q118">
            <v>0.98591549295774705</v>
          </cell>
          <cell r="R118">
            <v>0.97222222222222199</v>
          </cell>
        </row>
        <row r="119">
          <cell r="Q119">
            <v>0.97530864197530898</v>
          </cell>
          <cell r="R119">
            <v>0.96341463414634099</v>
          </cell>
        </row>
        <row r="120">
          <cell r="Q120">
            <v>0.82142857142857095</v>
          </cell>
          <cell r="R120">
            <v>0.81176470588235305</v>
          </cell>
        </row>
        <row r="121">
          <cell r="Q121">
            <v>1</v>
          </cell>
          <cell r="R121">
            <v>0.97530864197530898</v>
          </cell>
        </row>
        <row r="122">
          <cell r="Q122">
            <v>0.95454545454545503</v>
          </cell>
          <cell r="R122">
            <v>0.93333333333333302</v>
          </cell>
        </row>
        <row r="123">
          <cell r="Q123">
            <v>0.95789473684210502</v>
          </cell>
          <cell r="R123">
            <v>0.95789473684210502</v>
          </cell>
        </row>
        <row r="124">
          <cell r="Q124">
            <v>0.98823529411764699</v>
          </cell>
          <cell r="R124">
            <v>0.97674418604651203</v>
          </cell>
        </row>
        <row r="125">
          <cell r="Q125">
            <v>1</v>
          </cell>
          <cell r="R125">
            <v>1</v>
          </cell>
        </row>
        <row r="126">
          <cell r="Q126">
            <v>0.97590361445783103</v>
          </cell>
          <cell r="R126">
            <v>0.95294117647058796</v>
          </cell>
        </row>
        <row r="127">
          <cell r="Q127">
            <v>0.9375</v>
          </cell>
          <cell r="R127">
            <v>0.89108910891089099</v>
          </cell>
        </row>
        <row r="128">
          <cell r="Q128">
            <v>1</v>
          </cell>
          <cell r="R128">
            <v>0.95049504950495101</v>
          </cell>
        </row>
        <row r="129">
          <cell r="Q129">
            <v>0.95652173913043503</v>
          </cell>
          <cell r="R129">
            <v>0.92631578947368398</v>
          </cell>
        </row>
        <row r="130">
          <cell r="Q130">
            <v>1</v>
          </cell>
          <cell r="R130">
            <v>0.93548387096774199</v>
          </cell>
        </row>
        <row r="131">
          <cell r="Q131">
            <v>0.95652173913043503</v>
          </cell>
          <cell r="R131">
            <v>0.90721649484536104</v>
          </cell>
        </row>
        <row r="132">
          <cell r="Q132">
            <v>0.98809523809523803</v>
          </cell>
          <cell r="R132">
            <v>0.96511627906976805</v>
          </cell>
        </row>
        <row r="133">
          <cell r="Q133">
            <v>0.98837209302325602</v>
          </cell>
          <cell r="R133">
            <v>0.92391304347826098</v>
          </cell>
        </row>
        <row r="134">
          <cell r="Q134">
            <v>0.98823529411764699</v>
          </cell>
          <cell r="R134">
            <v>0.94382022471910099</v>
          </cell>
        </row>
        <row r="135">
          <cell r="Q135">
            <v>0.98850574712643702</v>
          </cell>
          <cell r="R135">
            <v>0.90526315789473699</v>
          </cell>
        </row>
        <row r="136">
          <cell r="Q136">
            <v>1</v>
          </cell>
          <cell r="R136">
            <v>0.94505494505494503</v>
          </cell>
        </row>
        <row r="137">
          <cell r="Q137">
            <v>0.97938144329896903</v>
          </cell>
          <cell r="R137">
            <v>0.94059405940594099</v>
          </cell>
        </row>
        <row r="138">
          <cell r="Q138">
            <v>1</v>
          </cell>
          <cell r="R138">
            <v>0.95744680851063801</v>
          </cell>
        </row>
        <row r="139">
          <cell r="Q139">
            <v>1</v>
          </cell>
          <cell r="R139">
            <v>0.97826086956521696</v>
          </cell>
        </row>
        <row r="140">
          <cell r="Q140">
            <v>0.96666666666666701</v>
          </cell>
          <cell r="R140">
            <v>0.80555555555555602</v>
          </cell>
        </row>
        <row r="141">
          <cell r="Q141">
            <v>1</v>
          </cell>
          <cell r="R141">
            <v>0.86666666666666703</v>
          </cell>
        </row>
        <row r="142">
          <cell r="Q142">
            <v>0.97499999999999998</v>
          </cell>
          <cell r="R142">
            <v>0.90697674418604701</v>
          </cell>
        </row>
        <row r="143">
          <cell r="Q143">
            <v>1</v>
          </cell>
          <cell r="R143">
            <v>0.88888888888888895</v>
          </cell>
        </row>
        <row r="144">
          <cell r="Q144">
            <v>1</v>
          </cell>
          <cell r="R144">
            <v>0.95652173913043503</v>
          </cell>
        </row>
        <row r="145">
          <cell r="Q145">
            <v>1</v>
          </cell>
          <cell r="R145">
            <v>1</v>
          </cell>
        </row>
        <row r="146">
          <cell r="Q146">
            <v>1</v>
          </cell>
          <cell r="R146">
            <v>0.875</v>
          </cell>
        </row>
        <row r="147">
          <cell r="Q147">
            <v>1</v>
          </cell>
          <cell r="R147">
            <v>1</v>
          </cell>
        </row>
        <row r="148">
          <cell r="Q148">
            <v>1</v>
          </cell>
          <cell r="R148">
            <v>0.931034482758621</v>
          </cell>
        </row>
        <row r="149">
          <cell r="Q149">
            <v>1</v>
          </cell>
          <cell r="R149">
            <v>0.967741935483871</v>
          </cell>
        </row>
        <row r="150">
          <cell r="Q150">
            <v>1</v>
          </cell>
          <cell r="R150">
            <v>0.721804511278196</v>
          </cell>
        </row>
        <row r="151">
          <cell r="Q151"/>
          <cell r="R151"/>
        </row>
        <row r="152">
          <cell r="Q152"/>
          <cell r="R152"/>
        </row>
        <row r="153">
          <cell r="Q153"/>
          <cell r="R153"/>
        </row>
        <row r="154">
          <cell r="Q154"/>
          <cell r="R154"/>
        </row>
        <row r="155">
          <cell r="Q155"/>
          <cell r="R155"/>
        </row>
        <row r="156">
          <cell r="Q156"/>
          <cell r="R156"/>
        </row>
        <row r="157">
          <cell r="Q157"/>
          <cell r="R157"/>
        </row>
        <row r="158">
          <cell r="Q158"/>
          <cell r="R158"/>
        </row>
        <row r="159">
          <cell r="Q159"/>
          <cell r="R159"/>
        </row>
        <row r="160">
          <cell r="Q160"/>
          <cell r="R160"/>
        </row>
        <row r="193">
          <cell r="Q193"/>
          <cell r="R193"/>
        </row>
        <row r="194">
          <cell r="Q194"/>
          <cell r="R194"/>
        </row>
        <row r="195">
          <cell r="Q195"/>
          <cell r="R195"/>
        </row>
        <row r="196">
          <cell r="Q196"/>
          <cell r="R196"/>
        </row>
        <row r="197">
          <cell r="Q197"/>
          <cell r="R197"/>
        </row>
        <row r="198">
          <cell r="Q198"/>
          <cell r="R198"/>
        </row>
        <row r="199">
          <cell r="Q199"/>
          <cell r="R199"/>
        </row>
        <row r="200">
          <cell r="Q200"/>
          <cell r="R200"/>
        </row>
        <row r="203">
          <cell r="U203">
            <v>1</v>
          </cell>
          <cell r="V203">
            <v>1</v>
          </cell>
        </row>
        <row r="206">
          <cell r="Q206">
            <v>1</v>
          </cell>
          <cell r="R206">
            <v>0.9375</v>
          </cell>
        </row>
        <row r="207">
          <cell r="Q207">
            <v>1</v>
          </cell>
          <cell r="R207">
            <v>0.9375</v>
          </cell>
        </row>
        <row r="208">
          <cell r="Q208">
            <v>1</v>
          </cell>
          <cell r="R208">
            <v>0.9375</v>
          </cell>
        </row>
        <row r="209">
          <cell r="Q209">
            <v>1</v>
          </cell>
          <cell r="R209">
            <v>0.9375</v>
          </cell>
        </row>
        <row r="210">
          <cell r="Q210">
            <v>1</v>
          </cell>
          <cell r="R210">
            <v>0.9375</v>
          </cell>
        </row>
        <row r="211">
          <cell r="Q211">
            <v>0.96666666666666701</v>
          </cell>
          <cell r="R211">
            <v>0.90625</v>
          </cell>
        </row>
        <row r="212">
          <cell r="Q212">
            <v>1</v>
          </cell>
          <cell r="R212">
            <v>0.9375</v>
          </cell>
        </row>
        <row r="213">
          <cell r="Q213">
            <v>1</v>
          </cell>
          <cell r="R213">
            <v>0.9375</v>
          </cell>
        </row>
        <row r="214">
          <cell r="Q214">
            <v>1</v>
          </cell>
          <cell r="R214">
            <v>0.9375</v>
          </cell>
        </row>
        <row r="215">
          <cell r="Q215">
            <v>0.96666666666666701</v>
          </cell>
          <cell r="R215">
            <v>0.90625</v>
          </cell>
        </row>
        <row r="216">
          <cell r="Q216">
            <v>1</v>
          </cell>
          <cell r="R216">
            <v>0.86363636363636398</v>
          </cell>
        </row>
        <row r="217">
          <cell r="Q217">
            <v>1</v>
          </cell>
          <cell r="R217">
            <v>0.80952380952380998</v>
          </cell>
        </row>
        <row r="218">
          <cell r="Q218">
            <v>1</v>
          </cell>
          <cell r="R218">
            <v>0.72222222222222199</v>
          </cell>
        </row>
        <row r="219">
          <cell r="Q219">
            <v>1</v>
          </cell>
          <cell r="R219">
            <v>0.47826086956521702</v>
          </cell>
        </row>
        <row r="220">
          <cell r="Q220">
            <v>1</v>
          </cell>
          <cell r="R220">
            <v>0.86666666666666703</v>
          </cell>
        </row>
        <row r="221">
          <cell r="Q221">
            <v>1</v>
          </cell>
          <cell r="R221">
            <v>0.68292682926829296</v>
          </cell>
        </row>
        <row r="300">
          <cell r="Q300"/>
          <cell r="R300"/>
        </row>
        <row r="303">
          <cell r="U303">
            <v>1</v>
          </cell>
          <cell r="V303">
            <v>1</v>
          </cell>
        </row>
        <row r="306">
          <cell r="Q306">
            <v>1</v>
          </cell>
          <cell r="R306">
            <v>0.95652173913043503</v>
          </cell>
        </row>
        <row r="307">
          <cell r="Q307">
            <v>1</v>
          </cell>
          <cell r="R307">
            <v>0.95652173913043503</v>
          </cell>
        </row>
        <row r="308">
          <cell r="Q308">
            <v>1</v>
          </cell>
          <cell r="R308">
            <v>0.95652173913043503</v>
          </cell>
        </row>
        <row r="309">
          <cell r="Q309">
            <v>1</v>
          </cell>
          <cell r="R309">
            <v>0.95652173913043503</v>
          </cell>
        </row>
        <row r="310">
          <cell r="Q310">
            <v>1</v>
          </cell>
          <cell r="R310">
            <v>0.95652173913043503</v>
          </cell>
        </row>
        <row r="311">
          <cell r="Q311">
            <v>1</v>
          </cell>
          <cell r="R311">
            <v>0.95652173913043503</v>
          </cell>
        </row>
        <row r="312">
          <cell r="Q312">
            <v>1</v>
          </cell>
          <cell r="R312">
            <v>0.95652173913043503</v>
          </cell>
        </row>
        <row r="313">
          <cell r="Q313">
            <v>1</v>
          </cell>
          <cell r="R313">
            <v>0.95652173913043503</v>
          </cell>
        </row>
        <row r="314">
          <cell r="Q314">
            <v>1</v>
          </cell>
          <cell r="R314">
            <v>0.95652173913043503</v>
          </cell>
        </row>
        <row r="315">
          <cell r="Q315">
            <v>1</v>
          </cell>
          <cell r="R315">
            <v>0.95652173913043503</v>
          </cell>
        </row>
        <row r="316">
          <cell r="Q316">
            <v>1</v>
          </cell>
          <cell r="R316">
            <v>0.91304347826086996</v>
          </cell>
        </row>
        <row r="317">
          <cell r="Q317">
            <v>1</v>
          </cell>
          <cell r="R317">
            <v>0.95652173913043503</v>
          </cell>
        </row>
        <row r="318">
          <cell r="Q318">
            <v>1</v>
          </cell>
          <cell r="R318">
            <v>0.91304347826086996</v>
          </cell>
        </row>
        <row r="319">
          <cell r="Q319">
            <v>1</v>
          </cell>
          <cell r="R319">
            <v>0.95652173913043503</v>
          </cell>
        </row>
        <row r="320">
          <cell r="Q320">
            <v>1</v>
          </cell>
          <cell r="R320">
            <v>0.95652173913043503</v>
          </cell>
        </row>
        <row r="321">
          <cell r="Q321">
            <v>1</v>
          </cell>
          <cell r="R321">
            <v>0.95652173913043503</v>
          </cell>
        </row>
        <row r="322">
          <cell r="Q322">
            <v>1</v>
          </cell>
          <cell r="R322">
            <v>0.8</v>
          </cell>
        </row>
        <row r="353">
          <cell r="Q353"/>
          <cell r="R353"/>
        </row>
        <row r="354">
          <cell r="Q354"/>
          <cell r="R354"/>
        </row>
        <row r="355">
          <cell r="Q355"/>
          <cell r="R355"/>
        </row>
        <row r="356">
          <cell r="Q356"/>
          <cell r="R356"/>
        </row>
        <row r="357">
          <cell r="Q357"/>
          <cell r="R357"/>
        </row>
        <row r="358">
          <cell r="Q358"/>
          <cell r="R358"/>
        </row>
        <row r="359">
          <cell r="Q359"/>
          <cell r="R359"/>
        </row>
        <row r="360">
          <cell r="Q360"/>
          <cell r="R360"/>
        </row>
        <row r="361">
          <cell r="Q361"/>
          <cell r="R361"/>
        </row>
        <row r="362">
          <cell r="Q362"/>
          <cell r="R362"/>
        </row>
        <row r="363">
          <cell r="Q363"/>
          <cell r="R363"/>
        </row>
        <row r="364">
          <cell r="Q364"/>
          <cell r="R364"/>
        </row>
        <row r="365">
          <cell r="Q365"/>
          <cell r="R365"/>
        </row>
        <row r="366">
          <cell r="Q366"/>
          <cell r="R366"/>
        </row>
        <row r="367">
          <cell r="Q367"/>
          <cell r="R367"/>
        </row>
        <row r="368">
          <cell r="Q368"/>
          <cell r="R368"/>
        </row>
        <row r="369">
          <cell r="Q369"/>
          <cell r="R369"/>
        </row>
        <row r="370">
          <cell r="Q370"/>
          <cell r="R370"/>
        </row>
        <row r="371">
          <cell r="Q371"/>
          <cell r="R371"/>
        </row>
        <row r="372">
          <cell r="Q372"/>
          <cell r="R372"/>
        </row>
        <row r="373">
          <cell r="Q373"/>
          <cell r="R373"/>
        </row>
        <row r="374">
          <cell r="Q374"/>
          <cell r="R374"/>
        </row>
        <row r="375">
          <cell r="Q375"/>
          <cell r="R375"/>
        </row>
        <row r="376">
          <cell r="Q376"/>
          <cell r="R376"/>
        </row>
        <row r="377">
          <cell r="Q377"/>
          <cell r="R377"/>
        </row>
        <row r="378">
          <cell r="Q378"/>
          <cell r="R378"/>
        </row>
        <row r="379">
          <cell r="Q379"/>
          <cell r="R379"/>
        </row>
        <row r="380">
          <cell r="Q380"/>
          <cell r="R380"/>
        </row>
        <row r="381">
          <cell r="Q381"/>
          <cell r="R381"/>
        </row>
        <row r="382">
          <cell r="Q382"/>
          <cell r="R382"/>
        </row>
        <row r="383">
          <cell r="Q383"/>
          <cell r="R383"/>
        </row>
        <row r="384">
          <cell r="Q384"/>
          <cell r="R384"/>
        </row>
        <row r="385">
          <cell r="Q385"/>
          <cell r="R385"/>
        </row>
        <row r="386">
          <cell r="Q386"/>
          <cell r="R386"/>
        </row>
        <row r="387">
          <cell r="Q387"/>
          <cell r="R387"/>
        </row>
        <row r="388">
          <cell r="Q388"/>
          <cell r="R388"/>
        </row>
        <row r="389">
          <cell r="Q389"/>
          <cell r="R389"/>
        </row>
        <row r="390">
          <cell r="Q390"/>
          <cell r="R390"/>
        </row>
        <row r="391">
          <cell r="Q391"/>
          <cell r="R391"/>
        </row>
        <row r="392">
          <cell r="Q392"/>
          <cell r="R392"/>
        </row>
        <row r="393">
          <cell r="Q393"/>
          <cell r="R393"/>
        </row>
        <row r="394">
          <cell r="Q394"/>
          <cell r="R394"/>
        </row>
        <row r="395">
          <cell r="Q395"/>
          <cell r="R395"/>
        </row>
        <row r="396">
          <cell r="Q396"/>
          <cell r="R396"/>
        </row>
        <row r="397">
          <cell r="Q397"/>
          <cell r="R397"/>
        </row>
        <row r="398">
          <cell r="Q398"/>
          <cell r="R398"/>
        </row>
        <row r="399">
          <cell r="Q399"/>
          <cell r="R399"/>
        </row>
        <row r="400">
          <cell r="Q400"/>
          <cell r="R400"/>
        </row>
      </sheetData>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ABD6B-A948-4E53-9289-044CE2CAD157}">
  <sheetPr>
    <pageSetUpPr fitToPage="1"/>
  </sheetPr>
  <dimension ref="A1:E21"/>
  <sheetViews>
    <sheetView view="pageBreakPreview" zoomScale="60" zoomScaleNormal="100" workbookViewId="0">
      <selection activeCell="C12" sqref="C12"/>
    </sheetView>
  </sheetViews>
  <sheetFormatPr baseColWidth="10" defaultRowHeight="14.4" x14ac:dyDescent="0.3"/>
  <cols>
    <col min="1" max="1" width="55" bestFit="1" customWidth="1"/>
    <col min="2" max="2" width="52" customWidth="1"/>
    <col min="3" max="3" width="37.88671875" customWidth="1"/>
    <col min="4" max="4" width="28.33203125" customWidth="1"/>
    <col min="5" max="6" width="23.33203125" customWidth="1"/>
  </cols>
  <sheetData>
    <row r="1" spans="1:5" ht="26.4" thickBot="1" x14ac:dyDescent="0.35">
      <c r="A1" s="166" t="s">
        <v>299</v>
      </c>
      <c r="B1" s="167"/>
      <c r="C1" s="167"/>
      <c r="D1" s="167"/>
    </row>
    <row r="2" spans="1:5" ht="26.4" thickBot="1" x14ac:dyDescent="0.35">
      <c r="A2" s="1"/>
      <c r="B2" s="1"/>
      <c r="C2" s="1"/>
      <c r="D2" s="1"/>
    </row>
    <row r="3" spans="1:5" ht="18.600000000000001" thickBot="1" x14ac:dyDescent="0.35">
      <c r="A3" s="169" t="s">
        <v>0</v>
      </c>
      <c r="B3" s="170"/>
      <c r="C3" s="3" t="s">
        <v>1</v>
      </c>
      <c r="D3" s="174"/>
      <c r="E3" s="148"/>
    </row>
    <row r="4" spans="1:5" ht="18.600000000000001" thickBot="1" x14ac:dyDescent="0.35">
      <c r="A4" s="2" t="s">
        <v>2</v>
      </c>
      <c r="B4" s="2" t="s">
        <v>3</v>
      </c>
      <c r="C4" s="2" t="s">
        <v>4</v>
      </c>
      <c r="D4" s="2" t="s">
        <v>7</v>
      </c>
      <c r="E4" s="2" t="s">
        <v>7</v>
      </c>
    </row>
    <row r="5" spans="1:5" ht="18" x14ac:dyDescent="0.3">
      <c r="A5" s="5" t="s">
        <v>9</v>
      </c>
      <c r="B5" s="6"/>
      <c r="C5" s="6"/>
      <c r="D5" s="149" t="s">
        <v>300</v>
      </c>
      <c r="E5" s="149" t="s">
        <v>301</v>
      </c>
    </row>
    <row r="6" spans="1:5" ht="18" x14ac:dyDescent="0.3">
      <c r="A6" s="8" t="s">
        <v>10</v>
      </c>
      <c r="B6" s="9" t="s">
        <v>11</v>
      </c>
      <c r="C6" s="10" t="s">
        <v>12</v>
      </c>
      <c r="D6" s="11">
        <v>0.8</v>
      </c>
      <c r="E6" s="11">
        <v>0.75029171528588134</v>
      </c>
    </row>
    <row r="7" spans="1:5" ht="18" x14ac:dyDescent="0.3">
      <c r="A7" s="12"/>
      <c r="B7" s="13"/>
      <c r="C7" s="13"/>
      <c r="D7" s="15"/>
      <c r="E7" s="15"/>
    </row>
    <row r="8" spans="1:5" ht="18" x14ac:dyDescent="0.3">
      <c r="A8" s="17" t="s">
        <v>14</v>
      </c>
      <c r="B8" s="18"/>
      <c r="C8" s="18"/>
      <c r="D8" s="19"/>
      <c r="E8" s="19"/>
    </row>
    <row r="9" spans="1:5" ht="27.6" x14ac:dyDescent="0.3">
      <c r="A9" s="24" t="s">
        <v>15</v>
      </c>
      <c r="B9" s="25" t="s">
        <v>16</v>
      </c>
      <c r="C9" s="25" t="s">
        <v>17</v>
      </c>
      <c r="D9" s="162">
        <v>4</v>
      </c>
      <c r="E9" s="162">
        <v>2</v>
      </c>
    </row>
    <row r="10" spans="1:5" ht="27.6" x14ac:dyDescent="0.3">
      <c r="A10" s="24" t="s">
        <v>18</v>
      </c>
      <c r="B10" s="25" t="s">
        <v>19</v>
      </c>
      <c r="C10" s="25" t="s">
        <v>20</v>
      </c>
      <c r="D10" s="163">
        <v>0.25</v>
      </c>
      <c r="E10" s="163">
        <v>0.25</v>
      </c>
    </row>
    <row r="11" spans="1:5" ht="27.6" x14ac:dyDescent="0.3">
      <c r="A11" s="24" t="s">
        <v>21</v>
      </c>
      <c r="B11" s="25" t="s">
        <v>22</v>
      </c>
      <c r="C11" s="25" t="s">
        <v>20</v>
      </c>
      <c r="D11" s="164">
        <v>0</v>
      </c>
      <c r="E11" s="164">
        <v>1</v>
      </c>
    </row>
    <row r="12" spans="1:5" ht="27.6" x14ac:dyDescent="0.3">
      <c r="A12" s="24" t="s">
        <v>23</v>
      </c>
      <c r="B12" s="25" t="s">
        <v>24</v>
      </c>
      <c r="C12" s="25" t="s">
        <v>20</v>
      </c>
      <c r="D12" s="164">
        <v>0</v>
      </c>
      <c r="E12" s="164">
        <v>1</v>
      </c>
    </row>
    <row r="13" spans="1:5" ht="27.6" x14ac:dyDescent="0.3">
      <c r="A13" s="24" t="s">
        <v>25</v>
      </c>
      <c r="B13" s="25" t="s">
        <v>26</v>
      </c>
      <c r="C13" s="25" t="s">
        <v>20</v>
      </c>
      <c r="D13" s="164">
        <v>2</v>
      </c>
      <c r="E13" s="164">
        <v>1</v>
      </c>
    </row>
    <row r="14" spans="1:5" ht="27.6" x14ac:dyDescent="0.3">
      <c r="A14" s="24" t="s">
        <v>27</v>
      </c>
      <c r="B14" s="25" t="s">
        <v>28</v>
      </c>
      <c r="C14" s="25" t="s">
        <v>29</v>
      </c>
      <c r="D14" s="163">
        <v>0</v>
      </c>
      <c r="E14" s="163">
        <v>0.25</v>
      </c>
    </row>
    <row r="15" spans="1:5" ht="27.6" x14ac:dyDescent="0.3">
      <c r="A15" s="24" t="s">
        <v>30</v>
      </c>
      <c r="B15" s="25" t="s">
        <v>31</v>
      </c>
      <c r="C15" s="25" t="s">
        <v>29</v>
      </c>
      <c r="D15" s="165">
        <v>2</v>
      </c>
      <c r="E15" s="165">
        <v>1</v>
      </c>
    </row>
    <row r="16" spans="1:5" ht="27.6" x14ac:dyDescent="0.3">
      <c r="A16" s="24" t="s">
        <v>32</v>
      </c>
      <c r="B16" s="25" t="s">
        <v>33</v>
      </c>
      <c r="C16" s="25" t="s">
        <v>34</v>
      </c>
      <c r="D16" s="165">
        <v>0</v>
      </c>
      <c r="E16" s="165">
        <v>1</v>
      </c>
    </row>
    <row r="17" spans="1:5" ht="18" x14ac:dyDescent="0.3">
      <c r="A17" s="24" t="s">
        <v>35</v>
      </c>
      <c r="B17" s="25" t="s">
        <v>36</v>
      </c>
      <c r="C17" s="25" t="s">
        <v>37</v>
      </c>
      <c r="D17" s="163" t="s">
        <v>48</v>
      </c>
      <c r="E17" s="163" t="s">
        <v>48</v>
      </c>
    </row>
    <row r="18" spans="1:5" ht="27.6" x14ac:dyDescent="0.3">
      <c r="A18" s="24" t="s">
        <v>38</v>
      </c>
      <c r="B18" s="25" t="s">
        <v>39</v>
      </c>
      <c r="C18" s="25" t="s">
        <v>29</v>
      </c>
      <c r="D18" s="163"/>
      <c r="E18" s="163"/>
    </row>
    <row r="19" spans="1:5" ht="27.6" x14ac:dyDescent="0.3">
      <c r="A19" s="24" t="s">
        <v>40</v>
      </c>
      <c r="B19" s="25" t="s">
        <v>41</v>
      </c>
      <c r="C19" s="25" t="s">
        <v>42</v>
      </c>
      <c r="D19" s="163"/>
      <c r="E19" s="163"/>
    </row>
    <row r="20" spans="1:5" ht="27.6" x14ac:dyDescent="0.3">
      <c r="A20" s="24" t="s">
        <v>43</v>
      </c>
      <c r="B20" s="25" t="s">
        <v>44</v>
      </c>
      <c r="C20" s="25" t="s">
        <v>45</v>
      </c>
      <c r="D20" s="162">
        <v>2</v>
      </c>
      <c r="E20" s="162">
        <v>6</v>
      </c>
    </row>
    <row r="21" spans="1:5" ht="27.6" x14ac:dyDescent="0.3">
      <c r="A21" s="24" t="s">
        <v>46</v>
      </c>
      <c r="B21" s="25" t="s">
        <v>47</v>
      </c>
      <c r="C21" s="25" t="s">
        <v>45</v>
      </c>
      <c r="D21" s="163">
        <v>1</v>
      </c>
      <c r="E21" s="163">
        <v>1</v>
      </c>
    </row>
  </sheetData>
  <mergeCells count="3">
    <mergeCell ref="A1:D1"/>
    <mergeCell ref="A3:B3"/>
    <mergeCell ref="D3"/>
  </mergeCells>
  <phoneticPr fontId="27" type="noConversion"/>
  <conditionalFormatting sqref="D6:E6">
    <cfRule type="cellIs" dxfId="1750" priority="35" operator="equal">
      <formula>0</formula>
    </cfRule>
  </conditionalFormatting>
  <conditionalFormatting sqref="D9:E9">
    <cfRule type="cellIs" dxfId="1749" priority="14" operator="greaterThan">
      <formula>#REF!</formula>
    </cfRule>
    <cfRule type="cellIs" dxfId="1748" priority="15" operator="lessThanOrEqual">
      <formula>#REF!</formula>
    </cfRule>
  </conditionalFormatting>
  <conditionalFormatting sqref="D9:E21">
    <cfRule type="cellIs" dxfId="1747" priority="1" operator="equal">
      <formula>0</formula>
    </cfRule>
  </conditionalFormatting>
  <conditionalFormatting sqref="D10:E10">
    <cfRule type="cellIs" dxfId="1746" priority="33" operator="lessThan">
      <formula>#REF!</formula>
    </cfRule>
    <cfRule type="cellIs" dxfId="1745" priority="34" operator="greaterThanOrEqual">
      <formula>#REF!</formula>
    </cfRule>
  </conditionalFormatting>
  <conditionalFormatting sqref="D14:E14">
    <cfRule type="cellIs" dxfId="1744" priority="31" operator="lessThan">
      <formula>#REF!</formula>
    </cfRule>
    <cfRule type="cellIs" dxfId="1743" priority="32" operator="greaterThanOrEqual">
      <formula>#REF!</formula>
    </cfRule>
  </conditionalFormatting>
  <conditionalFormatting sqref="D19:E19">
    <cfRule type="cellIs" dxfId="1742" priority="7" operator="lessThan">
      <formula>#REF!</formula>
    </cfRule>
    <cfRule type="cellIs" dxfId="1741" priority="8" operator="greaterThanOrEqual">
      <formula>#REF!</formula>
    </cfRule>
  </conditionalFormatting>
  <conditionalFormatting sqref="D21:E21">
    <cfRule type="cellIs" dxfId="1740" priority="28" operator="lessThan">
      <formula>#REF!</formula>
    </cfRule>
    <cfRule type="cellIs" dxfId="1739" priority="29" operator="greaterThanOrEqual">
      <formula>#REF!</formula>
    </cfRule>
  </conditionalFormatting>
  <pageMargins left="0.7" right="0.7" top="0.75" bottom="0.75" header="0.3" footer="0.3"/>
  <pageSetup paperSize="9" scale="44"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4673A-84F9-4D8B-A03F-64CA0787B1FF}">
  <dimension ref="A1:L91"/>
  <sheetViews>
    <sheetView view="pageBreakPreview" topLeftCell="A84" zoomScale="60" zoomScaleNormal="70" workbookViewId="0">
      <selection activeCell="J89" sqref="J89:J90"/>
    </sheetView>
  </sheetViews>
  <sheetFormatPr baseColWidth="10" defaultRowHeight="14.4" x14ac:dyDescent="0.3"/>
  <cols>
    <col min="1" max="1" width="14.44140625" customWidth="1"/>
    <col min="2" max="2" width="48.33203125" customWidth="1"/>
    <col min="3" max="3" width="23.6640625" customWidth="1"/>
    <col min="4" max="4" width="87" hidden="1" customWidth="1"/>
    <col min="6" max="6" width="16.88671875" customWidth="1"/>
    <col min="7" max="7" width="22.5546875" customWidth="1"/>
    <col min="8" max="8" width="5.6640625" customWidth="1"/>
    <col min="10" max="10" width="17.44140625" customWidth="1"/>
    <col min="11" max="11" width="20.6640625" customWidth="1"/>
  </cols>
  <sheetData>
    <row r="1" spans="1:12" ht="15" thickBot="1" x14ac:dyDescent="0.35">
      <c r="A1" s="26"/>
      <c r="B1" s="27"/>
      <c r="C1" s="27"/>
      <c r="D1" s="27"/>
      <c r="E1" s="27"/>
      <c r="F1" s="27"/>
      <c r="G1" s="27"/>
    </row>
    <row r="2" spans="1:12" ht="26.4" thickBot="1" x14ac:dyDescent="0.35">
      <c r="A2" s="166" t="s">
        <v>49</v>
      </c>
      <c r="B2" s="167"/>
      <c r="C2" s="167"/>
      <c r="D2" s="167"/>
      <c r="E2" s="167"/>
      <c r="F2" s="167"/>
      <c r="G2" s="168"/>
    </row>
    <row r="3" spans="1:12" ht="26.4" thickBot="1" x14ac:dyDescent="0.35">
      <c r="A3" s="1"/>
      <c r="B3" s="1"/>
      <c r="C3" s="1"/>
      <c r="D3" s="1"/>
      <c r="E3" s="1"/>
      <c r="F3" s="28"/>
      <c r="G3" s="1"/>
    </row>
    <row r="4" spans="1:12" ht="18.600000000000001" thickBot="1" x14ac:dyDescent="0.35">
      <c r="A4" s="169" t="s">
        <v>0</v>
      </c>
      <c r="B4" s="170"/>
      <c r="C4" s="171" t="s">
        <v>1</v>
      </c>
      <c r="D4" s="172"/>
      <c r="E4" s="173" t="s">
        <v>302</v>
      </c>
      <c r="F4" s="174"/>
      <c r="G4" s="172"/>
      <c r="I4" s="173" t="s">
        <v>303</v>
      </c>
      <c r="J4" s="174"/>
      <c r="K4" s="172"/>
    </row>
    <row r="5" spans="1:12" ht="18.600000000000001" thickBot="1" x14ac:dyDescent="0.35">
      <c r="A5" s="2" t="s">
        <v>2</v>
      </c>
      <c r="B5" s="2" t="s">
        <v>3</v>
      </c>
      <c r="C5" s="2" t="s">
        <v>4</v>
      </c>
      <c r="D5" s="4" t="s">
        <v>5</v>
      </c>
      <c r="E5" s="4" t="s">
        <v>6</v>
      </c>
      <c r="F5" s="29" t="s">
        <v>7</v>
      </c>
      <c r="G5" s="30" t="s">
        <v>8</v>
      </c>
      <c r="I5" s="4" t="s">
        <v>6</v>
      </c>
      <c r="J5" s="29" t="s">
        <v>7</v>
      </c>
      <c r="K5" s="30" t="s">
        <v>8</v>
      </c>
    </row>
    <row r="6" spans="1:12" ht="38.1" customHeight="1" x14ac:dyDescent="0.3">
      <c r="A6" s="5" t="s">
        <v>9</v>
      </c>
      <c r="B6" s="6"/>
      <c r="C6" s="150" t="s">
        <v>9</v>
      </c>
      <c r="D6" s="150"/>
      <c r="E6" s="150"/>
      <c r="F6" s="150"/>
      <c r="G6" s="150"/>
      <c r="I6" s="5"/>
      <c r="J6" s="31"/>
      <c r="K6" s="32"/>
    </row>
    <row r="7" spans="1:12" ht="55.2" x14ac:dyDescent="0.3">
      <c r="A7" s="33" t="s">
        <v>50</v>
      </c>
      <c r="B7" s="9" t="s">
        <v>51</v>
      </c>
      <c r="C7" s="9" t="s">
        <v>52</v>
      </c>
      <c r="D7" s="151" t="s">
        <v>53</v>
      </c>
      <c r="E7" s="34">
        <v>100</v>
      </c>
      <c r="F7" s="35">
        <v>105</v>
      </c>
      <c r="G7" s="118" t="str">
        <f>+IF(AND(ISBLANK(E7),ISBLANK(F7)),"Introducir Meta e Resultado",IF(ISBLANK(E7),"Introducir Meta",IF(ISBLANK(F7),"Introducir Resultado",IF(F7&gt;=E7,"Meta Conseguida","Meta Non Conseguida"))))</f>
        <v>Meta Conseguida</v>
      </c>
      <c r="I7" s="34">
        <v>100</v>
      </c>
      <c r="J7" s="35">
        <v>109</v>
      </c>
      <c r="K7" s="118" t="str">
        <f>+IF(AND(ISBLANK(I7),ISBLANK(J7)),"Introducir Meta e Resultado",IF(ISBLANK(I7),"Introducir Meta",IF(ISBLANK(J7),"Introducir Resultado",IF(J7&gt;=I7,"Meta Conseguida","Meta Non Conseguida"))))</f>
        <v>Meta Conseguida</v>
      </c>
    </row>
    <row r="8" spans="1:12" ht="28.8" x14ac:dyDescent="0.3">
      <c r="A8" s="146" t="s">
        <v>54</v>
      </c>
      <c r="B8" s="37" t="s">
        <v>55</v>
      </c>
      <c r="C8" s="37" t="s">
        <v>56</v>
      </c>
      <c r="D8" s="38" t="s">
        <v>57</v>
      </c>
      <c r="E8" s="39">
        <f>+COUNTA(E9:E10)</f>
        <v>2</v>
      </c>
      <c r="F8" s="40">
        <f>+COUNTIF(G9:G10,"Meta Conseguida")</f>
        <v>2</v>
      </c>
      <c r="G8" s="119" t="str">
        <f>+IF(F8=0,"Ningunha Meta Alcanzada",IF(F8&gt;=E8,"Meta Totalmente Alcanzada",IF(F8&gt;0,"Meta Parcialmente Alcanzada")))</f>
        <v>Meta Totalmente Alcanzada</v>
      </c>
      <c r="I8" s="39">
        <f>+COUNTA(I9:I10)</f>
        <v>2</v>
      </c>
      <c r="J8" s="40">
        <f>+COUNTIF(K9:K10,"Meta Conseguida")</f>
        <v>2</v>
      </c>
      <c r="K8" s="119" t="str">
        <f>+IF(J8=0,"Ningunha Meta Alcanzada",IF(J8&gt;=I8,"Meta Totalmente Alcanzada",IF(J8&gt;0,"Meta Parcialmente Alcanzada")))</f>
        <v>Meta Totalmente Alcanzada</v>
      </c>
    </row>
    <row r="9" spans="1:12" ht="69" x14ac:dyDescent="0.3">
      <c r="A9" s="128" t="s">
        <v>58</v>
      </c>
      <c r="B9" s="41" t="s">
        <v>59</v>
      </c>
      <c r="C9" s="41" t="s">
        <v>56</v>
      </c>
      <c r="D9" s="42" t="s">
        <v>304</v>
      </c>
      <c r="E9" s="43">
        <v>25</v>
      </c>
      <c r="F9" s="44">
        <v>47</v>
      </c>
      <c r="G9" s="120" t="str">
        <f t="shared" ref="G9:G10" si="0">+IF(AND(ISBLANK(E9),ISBLANK(F9)),"Introducir Meta e Resultado",IF(ISBLANK(E9),"Introducir Meta",IF(ISBLANK(F9),"Introducir Resultado",IF(F9&gt;=E9,"Meta Conseguida","Meta Non Conseguida"))))</f>
        <v>Meta Conseguida</v>
      </c>
      <c r="I9" s="43">
        <v>25</v>
      </c>
      <c r="J9" s="44">
        <v>38</v>
      </c>
      <c r="K9" s="120" t="str">
        <f t="shared" ref="K9:K10" si="1">+IF(AND(ISBLANK(I9),ISBLANK(J9)),"Introducir Meta e Resultado",IF(ISBLANK(I9),"Introducir Meta",IF(ISBLANK(J9),"Introducir Resultado",IF(J9&gt;=I9,"Meta Conseguida","Meta Non Conseguida"))))</f>
        <v>Meta Conseguida</v>
      </c>
    </row>
    <row r="10" spans="1:12" ht="41.4" x14ac:dyDescent="0.3">
      <c r="A10" s="129" t="s">
        <v>61</v>
      </c>
      <c r="B10" s="46" t="s">
        <v>62</v>
      </c>
      <c r="C10" s="46" t="s">
        <v>56</v>
      </c>
      <c r="D10" s="154" t="s">
        <v>63</v>
      </c>
      <c r="E10" s="47">
        <v>0.05</v>
      </c>
      <c r="F10" s="44">
        <f>+IFERROR(F$9/F$87,0)</f>
        <v>0.11491442542787286</v>
      </c>
      <c r="G10" s="121" t="str">
        <f t="shared" si="0"/>
        <v>Meta Conseguida</v>
      </c>
      <c r="I10" s="47">
        <v>0.05</v>
      </c>
      <c r="J10" s="44">
        <f>+IFERROR(J$9/J$87,0)</f>
        <v>9.1346153846153841E-2</v>
      </c>
      <c r="K10" s="121" t="str">
        <f t="shared" si="1"/>
        <v>Meta Conseguida</v>
      </c>
    </row>
    <row r="11" spans="1:12" ht="27.6" x14ac:dyDescent="0.3">
      <c r="A11" s="33" t="s">
        <v>64</v>
      </c>
      <c r="B11" s="9" t="s">
        <v>65</v>
      </c>
      <c r="C11" s="9" t="s">
        <v>66</v>
      </c>
      <c r="D11" s="48" t="s">
        <v>67</v>
      </c>
      <c r="E11" s="49">
        <f>+F11+COUNTIF(G$7:G$10,"Meta non Conseguida")+COUNTIF(G$12:G$89,"Meta non Conseguida")</f>
        <v>43</v>
      </c>
      <c r="F11" s="50">
        <f>+COUNTIF(G$6:G$10,"Meta Conseguida")+COUNTIF(G$12:G$89,"Meta Conseguida")</f>
        <v>39</v>
      </c>
      <c r="G11" s="122">
        <f>+IFERROR(F11/E11,"Introducir Meta")</f>
        <v>0.90697674418604646</v>
      </c>
      <c r="I11" s="49">
        <f>+J11+COUNTIF(K$7:K$10,"Meta non Conseguida")+COUNTIF(K$12:K$89,"Meta non Conseguida")</f>
        <v>50</v>
      </c>
      <c r="J11" s="50">
        <f>+COUNTIF(K$6:K$10,"Meta Conseguida")+COUNTIF(K$12:K$89,"Meta Conseguida")</f>
        <v>46</v>
      </c>
      <c r="K11" s="122">
        <f>+IFERROR(J11/I11,"Introducir Meta")</f>
        <v>0.92</v>
      </c>
    </row>
    <row r="12" spans="1:12" ht="28.8" x14ac:dyDescent="0.3">
      <c r="A12" s="36" t="s">
        <v>68</v>
      </c>
      <c r="B12" s="37" t="s">
        <v>69</v>
      </c>
      <c r="C12" s="37" t="s">
        <v>70</v>
      </c>
      <c r="D12" s="38" t="s">
        <v>71</v>
      </c>
      <c r="E12" s="39">
        <f>+COUNTA(E13:E14)</f>
        <v>2</v>
      </c>
      <c r="F12" s="40">
        <f>+COUNTIF(G13:G14,"Meta Conseguida")</f>
        <v>0</v>
      </c>
      <c r="G12" s="119" t="str">
        <f>+IF(F12=0,"Ningunha Meta Alcanzada",IF(F12&gt;=E12,"Meta Totalmente Alcanzada",IF(F12&gt;0,"Meta Parcialmente Alcanzada")))</f>
        <v>Ningunha Meta Alcanzada</v>
      </c>
      <c r="I12" s="39">
        <f>+COUNTA(I13:I14)</f>
        <v>2</v>
      </c>
      <c r="J12" s="40">
        <f>+COUNTIF(K13:K14,"Meta Conseguida")</f>
        <v>1</v>
      </c>
      <c r="K12" s="119" t="str">
        <f>+IF(J12=0,"Ningunha Meta Alcanzada",IF(J12&gt;=I12,"Meta Totalmente Alcanzada",IF(J12&gt;0,"Meta Parcialmente Alcanzada")))</f>
        <v>Meta Parcialmente Alcanzada</v>
      </c>
    </row>
    <row r="13" spans="1:12" ht="55.2" x14ac:dyDescent="0.3">
      <c r="A13" s="128" t="s">
        <v>72</v>
      </c>
      <c r="B13" s="41" t="s">
        <v>73</v>
      </c>
      <c r="C13" s="41" t="s">
        <v>70</v>
      </c>
      <c r="D13" s="152" t="s">
        <v>74</v>
      </c>
      <c r="E13" s="43">
        <v>10</v>
      </c>
      <c r="F13" s="44">
        <v>0</v>
      </c>
      <c r="G13" s="120" t="str">
        <f t="shared" ref="G13:G14" si="2">+IF(AND(ISBLANK(E13),ISBLANK(F13)),"Introducir Meta e Resultado",IF(ISBLANK(E13),"Introducir Meta",IF(ISBLANK(F13),"Introducir Resultado",IF(F13&gt;=E13,"Meta Conseguida","Meta Non Conseguida"))))</f>
        <v>Meta Non Conseguida</v>
      </c>
      <c r="I13" s="43">
        <v>10</v>
      </c>
      <c r="J13" s="44">
        <v>25</v>
      </c>
      <c r="K13" s="120" t="str">
        <f t="shared" ref="K13:K14" si="3">+IF(AND(ISBLANK(I13),ISBLANK(J13)),"Introducir Meta e Resultado",IF(ISBLANK(I13),"Introducir Meta",IF(ISBLANK(J13),"Introducir Resultado",IF(J13&gt;=I13,"Meta Conseguida","Meta Non Conseguida"))))</f>
        <v>Meta Conseguida</v>
      </c>
      <c r="L13" t="s">
        <v>306</v>
      </c>
    </row>
    <row r="14" spans="1:12" ht="41.4" x14ac:dyDescent="0.3">
      <c r="A14" s="129" t="s">
        <v>75</v>
      </c>
      <c r="B14" s="46" t="s">
        <v>76</v>
      </c>
      <c r="C14" s="46" t="s">
        <v>70</v>
      </c>
      <c r="D14" s="154" t="s">
        <v>77</v>
      </c>
      <c r="E14" s="47">
        <v>0.25</v>
      </c>
      <c r="F14" s="51">
        <f>+IFERROR(F$13/F$88,0)</f>
        <v>0</v>
      </c>
      <c r="G14" s="121" t="str">
        <f t="shared" si="2"/>
        <v>Meta Non Conseguida</v>
      </c>
      <c r="I14" s="47">
        <v>0.25</v>
      </c>
      <c r="J14" s="51">
        <f>+IFERROR(J$13/J$88,0)</f>
        <v>0</v>
      </c>
      <c r="K14" s="121" t="str">
        <f t="shared" si="3"/>
        <v>Meta Non Conseguida</v>
      </c>
    </row>
    <row r="15" spans="1:12" ht="27.6" x14ac:dyDescent="0.3">
      <c r="A15" s="33" t="s">
        <v>78</v>
      </c>
      <c r="B15" s="9" t="s">
        <v>79</v>
      </c>
      <c r="C15" s="9" t="s">
        <v>70</v>
      </c>
      <c r="D15" s="52" t="s">
        <v>80</v>
      </c>
      <c r="E15" s="53" t="s">
        <v>13</v>
      </c>
      <c r="F15" s="54">
        <v>0.12962962962962962</v>
      </c>
      <c r="G15" s="119" t="str">
        <f>+IF(ISBLANK(F15),"Introducir Resultado","Resultado Introducido")</f>
        <v>Resultado Introducido</v>
      </c>
      <c r="I15" s="53" t="s">
        <v>13</v>
      </c>
      <c r="J15" s="54">
        <v>0.12962962962962962</v>
      </c>
      <c r="K15" s="119" t="str">
        <f>+IF(ISBLANK(J15),"Introducir Resultado","Resultado Introducido")</f>
        <v>Resultado Introducido</v>
      </c>
    </row>
    <row r="16" spans="1:12" ht="28.8" x14ac:dyDescent="0.3">
      <c r="A16" s="36" t="s">
        <v>81</v>
      </c>
      <c r="B16" s="37" t="s">
        <v>82</v>
      </c>
      <c r="C16" s="37" t="s">
        <v>70</v>
      </c>
      <c r="D16" s="38" t="s">
        <v>83</v>
      </c>
      <c r="E16" s="55">
        <f>+COUNTA(E17:E18)</f>
        <v>2</v>
      </c>
      <c r="F16" s="56">
        <f>+COUNTIF(G17:G18,"Meta Conseguida")</f>
        <v>2</v>
      </c>
      <c r="G16" s="119" t="str">
        <f>+IF(F16=0,"Ningunha Meta Alcanzada",IF(F16&gt;=E16,"Meta Totalmente Alcanzada",IF(F16&gt;0,"Meta Parcialmente Alcanzada")))</f>
        <v>Meta Totalmente Alcanzada</v>
      </c>
      <c r="I16" s="55">
        <f>+COUNTA(I17:I18)</f>
        <v>2</v>
      </c>
      <c r="J16" s="56">
        <f>+COUNTIF(K17:K18,"Meta Conseguida")</f>
        <v>1</v>
      </c>
      <c r="K16" s="119" t="str">
        <f>+IF(J16=0,"Ningunha Meta Alcanzada",IF(J16&gt;=I16,"Meta Totalmente Alcanzada",IF(J16&gt;0,"Meta Parcialmente Alcanzada")))</f>
        <v>Meta Parcialmente Alcanzada</v>
      </c>
    </row>
    <row r="17" spans="1:12" ht="55.2" x14ac:dyDescent="0.3">
      <c r="A17" s="128" t="s">
        <v>84</v>
      </c>
      <c r="B17" s="41" t="s">
        <v>85</v>
      </c>
      <c r="C17" s="41" t="s">
        <v>70</v>
      </c>
      <c r="D17" s="159" t="s">
        <v>86</v>
      </c>
      <c r="E17" s="43">
        <v>5</v>
      </c>
      <c r="F17" s="44">
        <v>10</v>
      </c>
      <c r="G17" s="120" t="str">
        <f t="shared" ref="G17:G18" si="4">+IF(AND(ISBLANK(E17),ISBLANK(F17)),"Introducir Meta e Resultado",IF(ISBLANK(E17),"Introducir Meta",IF(ISBLANK(F17),"Introducir Resultado",IF(F17&gt;=E17,"Meta Conseguida","Meta Non Conseguida"))))</f>
        <v>Meta Conseguida</v>
      </c>
      <c r="I17" s="43">
        <v>5</v>
      </c>
      <c r="J17" s="44">
        <v>10</v>
      </c>
      <c r="K17" s="120" t="str">
        <f t="shared" ref="K17:K18" si="5">+IF(AND(ISBLANK(I17),ISBLANK(J17)),"Introducir Meta e Resultado",IF(ISBLANK(I17),"Introducir Meta",IF(ISBLANK(J17),"Introducir Resultado",IF(J17&gt;=I17,"Meta Conseguida","Meta Non Conseguida"))))</f>
        <v>Meta Conseguida</v>
      </c>
      <c r="L17" t="s">
        <v>306</v>
      </c>
    </row>
    <row r="18" spans="1:12" ht="41.4" x14ac:dyDescent="0.3">
      <c r="A18" s="128" t="s">
        <v>87</v>
      </c>
      <c r="B18" s="41" t="s">
        <v>88</v>
      </c>
      <c r="C18" s="41" t="s">
        <v>70</v>
      </c>
      <c r="D18" s="159" t="s">
        <v>89</v>
      </c>
      <c r="E18" s="57">
        <v>0.15</v>
      </c>
      <c r="F18" s="58">
        <f>+IFERROR(F$17/F$88,0)</f>
        <v>0.23809523809523808</v>
      </c>
      <c r="G18" s="120" t="str">
        <f t="shared" si="4"/>
        <v>Meta Conseguida</v>
      </c>
      <c r="I18" s="57">
        <v>0.15</v>
      </c>
      <c r="J18" s="58">
        <f>+IFERROR(J$17/J$88,0)</f>
        <v>0</v>
      </c>
      <c r="K18" s="120" t="str">
        <f t="shared" si="5"/>
        <v>Meta Non Conseguida</v>
      </c>
    </row>
    <row r="19" spans="1:12" ht="41.4" x14ac:dyDescent="0.3">
      <c r="A19" s="45" t="s">
        <v>90</v>
      </c>
      <c r="B19" s="46" t="s">
        <v>91</v>
      </c>
      <c r="C19" s="46" t="s">
        <v>70</v>
      </c>
      <c r="D19" s="59" t="s">
        <v>92</v>
      </c>
      <c r="E19" s="60" t="s">
        <v>13</v>
      </c>
      <c r="F19" s="61" t="s">
        <v>13</v>
      </c>
      <c r="G19" s="123" t="s">
        <v>13</v>
      </c>
      <c r="I19" s="60" t="s">
        <v>13</v>
      </c>
      <c r="J19" s="61" t="s">
        <v>13</v>
      </c>
      <c r="K19" s="123" t="s">
        <v>13</v>
      </c>
    </row>
    <row r="20" spans="1:12" ht="28.8" x14ac:dyDescent="0.3">
      <c r="A20" s="36" t="s">
        <v>93</v>
      </c>
      <c r="B20" s="22" t="s">
        <v>94</v>
      </c>
      <c r="C20" s="22" t="s">
        <v>70</v>
      </c>
      <c r="D20" s="38" t="s">
        <v>95</v>
      </c>
      <c r="E20" s="39">
        <f>+COUNTA(E21:E22)</f>
        <v>2</v>
      </c>
      <c r="F20" s="40">
        <f>+COUNTIF(G21:G22,"Meta Conseguida")</f>
        <v>0</v>
      </c>
      <c r="G20" s="118" t="str">
        <f>+IF(F20=0,"Ningunha Meta Alcanzada",IF(F20&gt;=E20,"Meta Totalmente Alcanzada",IF(F20&gt;0,"Meta Parcialmente Alcanzada")))</f>
        <v>Ningunha Meta Alcanzada</v>
      </c>
      <c r="I20" s="39">
        <f>+COUNTA(I21:I22)</f>
        <v>2</v>
      </c>
      <c r="J20" s="40">
        <f>+COUNTIF(K21:K22,"Meta Conseguida")</f>
        <v>1</v>
      </c>
      <c r="K20" s="118" t="str">
        <f>+IF(J20=0,"Ningunha Meta Alcanzada",IF(J20&gt;=I20,"Meta Totalmente Alcanzada",IF(J20&gt;0,"Meta Parcialmente Alcanzada")))</f>
        <v>Meta Parcialmente Alcanzada</v>
      </c>
    </row>
    <row r="21" spans="1:12" ht="55.2" x14ac:dyDescent="0.3">
      <c r="A21" s="128" t="s">
        <v>96</v>
      </c>
      <c r="B21" s="41" t="s">
        <v>97</v>
      </c>
      <c r="C21" s="41" t="s">
        <v>70</v>
      </c>
      <c r="D21" s="152" t="s">
        <v>98</v>
      </c>
      <c r="E21" s="43">
        <v>3</v>
      </c>
      <c r="F21" s="44">
        <v>0</v>
      </c>
      <c r="G21" s="120" t="str">
        <f t="shared" ref="G21:G22" si="6">+IF(AND(ISBLANK(E21),ISBLANK(F21)),"Introducir Meta e Resultado",IF(ISBLANK(E21),"Introducir Meta",IF(ISBLANK(F21),"Introducir Resultado",IF(F21&gt;=E21,"Meta Conseguida","Meta Non Conseguida"))))</f>
        <v>Meta Non Conseguida</v>
      </c>
      <c r="I21" s="43">
        <v>3</v>
      </c>
      <c r="J21" s="44">
        <v>3</v>
      </c>
      <c r="K21" s="120" t="str">
        <f t="shared" ref="K21:K22" si="7">+IF(AND(ISBLANK(I21),ISBLANK(J21)),"Introducir Meta e Resultado",IF(ISBLANK(I21),"Introducir Meta",IF(ISBLANK(J21),"Introducir Resultado",IF(J21&gt;=I21,"Meta Conseguida","Meta Non Conseguida"))))</f>
        <v>Meta Conseguida</v>
      </c>
      <c r="L21" t="s">
        <v>306</v>
      </c>
    </row>
    <row r="22" spans="1:12" ht="41.4" x14ac:dyDescent="0.3">
      <c r="A22" s="129" t="s">
        <v>99</v>
      </c>
      <c r="B22" s="46" t="s">
        <v>100</v>
      </c>
      <c r="C22" s="46" t="s">
        <v>70</v>
      </c>
      <c r="D22" s="154" t="s">
        <v>101</v>
      </c>
      <c r="E22" s="57">
        <v>0.05</v>
      </c>
      <c r="F22" s="58">
        <f>+IFERROR(F$21/F$88,0)</f>
        <v>0</v>
      </c>
      <c r="G22" s="121" t="str">
        <f t="shared" si="6"/>
        <v>Meta Non Conseguida</v>
      </c>
      <c r="I22" s="57">
        <v>0.05</v>
      </c>
      <c r="J22" s="58">
        <f>+IFERROR(J$21/J$88,0)</f>
        <v>0</v>
      </c>
      <c r="K22" s="121" t="str">
        <f t="shared" si="7"/>
        <v>Meta Non Conseguida</v>
      </c>
    </row>
    <row r="23" spans="1:12" ht="27.6" x14ac:dyDescent="0.3">
      <c r="A23" s="62" t="s">
        <v>102</v>
      </c>
      <c r="B23" s="63" t="s">
        <v>103</v>
      </c>
      <c r="C23" s="63" t="s">
        <v>104</v>
      </c>
      <c r="D23" s="64" t="s">
        <v>105</v>
      </c>
      <c r="E23" s="65" t="s">
        <v>13</v>
      </c>
      <c r="F23" s="66" t="s">
        <v>13</v>
      </c>
      <c r="G23" s="124" t="s">
        <v>13</v>
      </c>
      <c r="I23" s="65" t="s">
        <v>13</v>
      </c>
      <c r="J23" s="66" t="s">
        <v>13</v>
      </c>
      <c r="K23" s="124" t="s">
        <v>13</v>
      </c>
    </row>
    <row r="24" spans="1:12" ht="54" customHeight="1" x14ac:dyDescent="0.3">
      <c r="A24" s="62" t="s">
        <v>106</v>
      </c>
      <c r="B24" s="21" t="s">
        <v>107</v>
      </c>
      <c r="C24" s="21" t="s">
        <v>108</v>
      </c>
      <c r="D24" s="67" t="s">
        <v>109</v>
      </c>
      <c r="E24" s="68">
        <f>+COUNTA(E25:E30)+COUNTA(E32:E33)+COUNTA(E35:E36)</f>
        <v>8</v>
      </c>
      <c r="F24" s="69">
        <f>+COUNTIF(G25:G36,"Meta Conseguida")</f>
        <v>8</v>
      </c>
      <c r="G24" s="119" t="str">
        <f>+IF(F24=0,"Ningunha Meta Alcanzada",IF(F24&gt;=E24,"Meta Totalmente Alcanzada",IF(F24&gt;0,"Meta Parcialmente Alcanzada")))</f>
        <v>Meta Totalmente Alcanzada</v>
      </c>
      <c r="I24" s="68">
        <f>+COUNTA(I25:I30)+COUNTA(I32:I33)+COUNTA(I35:I36)</f>
        <v>8</v>
      </c>
      <c r="J24" s="69">
        <f>+COUNTIF(K25:K36,"Meta Conseguida")</f>
        <v>8</v>
      </c>
      <c r="K24" s="119" t="str">
        <f>+IF(J24=0,"Ningunha Meta Alcanzada",IF(J24&gt;=I24,"Meta Totalmente Alcanzada",IF(J24&gt;0,"Meta Parcialmente Alcanzada")))</f>
        <v>Meta Totalmente Alcanzada</v>
      </c>
    </row>
    <row r="25" spans="1:12" ht="55.2" x14ac:dyDescent="0.3">
      <c r="A25" s="70" t="s">
        <v>110</v>
      </c>
      <c r="B25" s="71" t="s">
        <v>111</v>
      </c>
      <c r="C25" s="71" t="s">
        <v>108</v>
      </c>
      <c r="D25" s="155" t="s">
        <v>112</v>
      </c>
      <c r="E25" s="57">
        <v>0.65</v>
      </c>
      <c r="F25" s="73">
        <v>0.85150000000000003</v>
      </c>
      <c r="G25" s="120" t="str">
        <f t="shared" ref="G25" si="8">+IF(AND(ISBLANK(E25),ISBLANK(F25)),"Introducir Meta e Resultado",IF(ISBLANK(E25),"Introducir Meta",IF(ISBLANK(F25),"Introducir Resultado",IF(F25&gt;=E25,"Meta Conseguida","Meta Non Conseguida"))))</f>
        <v>Meta Conseguida</v>
      </c>
      <c r="I25" s="57">
        <v>0.65</v>
      </c>
      <c r="J25" s="73">
        <v>0.78800000000000003</v>
      </c>
      <c r="K25" s="120" t="str">
        <f t="shared" ref="K25" si="9">+IF(AND(ISBLANK(I25),ISBLANK(J25)),"Introducir Meta e Resultado",IF(ISBLANK(I25),"Introducir Meta",IF(ISBLANK(J25),"Introducir Resultado",IF(J25&gt;=I25,"Meta Conseguida","Meta Non Conseguida"))))</f>
        <v>Meta Conseguida</v>
      </c>
    </row>
    <row r="26" spans="1:12" ht="55.2" x14ac:dyDescent="0.3">
      <c r="A26" s="70" t="s">
        <v>113</v>
      </c>
      <c r="B26" s="71" t="s">
        <v>114</v>
      </c>
      <c r="C26" s="71" t="s">
        <v>108</v>
      </c>
      <c r="D26" s="155" t="s">
        <v>115</v>
      </c>
      <c r="E26" s="57">
        <v>0.19</v>
      </c>
      <c r="F26" s="73">
        <v>0.13300000000000001</v>
      </c>
      <c r="G26" s="120" t="str">
        <f>+IF(AND(ISBLANK(E26),ISBLANK(F26)),"Introducir Meta e Resultado",IF(ISBLANK(E26),"Introducir Meta",IF(ISBLANK(F26),"Introducir Resultado",IF(F26&lt;=E26,"Meta Conseguida","Meta Non Conseguida"))))</f>
        <v>Meta Conseguida</v>
      </c>
      <c r="I26" s="57">
        <v>0.19</v>
      </c>
      <c r="J26" s="73">
        <v>0.11224489795918401</v>
      </c>
      <c r="K26" s="120" t="str">
        <f>+IF(AND(ISBLANK(I26),ISBLANK(J26)),"Introducir Meta e Resultado",IF(ISBLANK(I26),"Introducir Meta",IF(ISBLANK(J26),"Introducir Resultado",IF(J26&lt;=I26,"Meta Conseguida","Meta Non Conseguida"))))</f>
        <v>Meta Conseguida</v>
      </c>
    </row>
    <row r="27" spans="1:12" ht="55.2" x14ac:dyDescent="0.3">
      <c r="A27" s="70" t="s">
        <v>116</v>
      </c>
      <c r="B27" s="71" t="s">
        <v>117</v>
      </c>
      <c r="C27" s="71" t="s">
        <v>108</v>
      </c>
      <c r="D27" s="155" t="s">
        <v>112</v>
      </c>
      <c r="E27" s="57">
        <v>0.9</v>
      </c>
      <c r="F27" s="73">
        <v>0.96460000000000001</v>
      </c>
      <c r="G27" s="120" t="str">
        <f t="shared" ref="G27:G32" si="10">+IF(AND(ISBLANK(E27),ISBLANK(F27)),"Introducir Meta e Resultado",IF(ISBLANK(E27),"Introducir Meta",IF(ISBLANK(F27),"Introducir Resultado",IF(F27&gt;=E27,"Meta Conseguida","Meta Non Conseguida"))))</f>
        <v>Meta Conseguida</v>
      </c>
      <c r="I27" s="57">
        <v>0.9</v>
      </c>
      <c r="J27" s="73">
        <v>0.92700000000000005</v>
      </c>
      <c r="K27" s="120" t="str">
        <f t="shared" ref="K27:K30" si="11">+IF(AND(ISBLANK(I27),ISBLANK(J27)),"Introducir Meta e Resultado",IF(ISBLANK(I27),"Introducir Meta",IF(ISBLANK(J27),"Introducir Resultado",IF(J27&gt;=I27,"Meta Conseguida","Meta Non Conseguida"))))</f>
        <v>Meta Conseguida</v>
      </c>
    </row>
    <row r="28" spans="1:12" ht="55.2" x14ac:dyDescent="0.3">
      <c r="A28" s="70" t="s">
        <v>118</v>
      </c>
      <c r="B28" s="71" t="s">
        <v>119</v>
      </c>
      <c r="C28" s="71" t="s">
        <v>108</v>
      </c>
      <c r="D28" s="156" t="s">
        <v>120</v>
      </c>
      <c r="E28" s="57">
        <v>0.85</v>
      </c>
      <c r="F28" s="73">
        <v>0.93</v>
      </c>
      <c r="G28" s="120" t="str">
        <f t="shared" si="10"/>
        <v>Meta Conseguida</v>
      </c>
      <c r="I28" s="57">
        <v>0.85</v>
      </c>
      <c r="J28" s="73">
        <v>0.933094078441425</v>
      </c>
      <c r="K28" s="120" t="str">
        <f t="shared" si="11"/>
        <v>Meta Conseguida</v>
      </c>
    </row>
    <row r="29" spans="1:12" ht="55.2" x14ac:dyDescent="0.3">
      <c r="A29" s="70" t="s">
        <v>121</v>
      </c>
      <c r="B29" s="71" t="s">
        <v>122</v>
      </c>
      <c r="C29" s="71" t="s">
        <v>108</v>
      </c>
      <c r="D29" s="155" t="s">
        <v>123</v>
      </c>
      <c r="E29" s="57">
        <v>0.9</v>
      </c>
      <c r="F29" s="73">
        <v>0.98</v>
      </c>
      <c r="G29" s="120" t="str">
        <f t="shared" si="10"/>
        <v>Meta Conseguida</v>
      </c>
      <c r="I29" s="57">
        <v>0.9</v>
      </c>
      <c r="J29" s="73">
        <v>0.97378277153558102</v>
      </c>
      <c r="K29" s="120" t="str">
        <f t="shared" si="11"/>
        <v>Meta Conseguida</v>
      </c>
    </row>
    <row r="30" spans="1:12" ht="55.2" x14ac:dyDescent="0.3">
      <c r="A30" s="70" t="s">
        <v>124</v>
      </c>
      <c r="B30" s="71" t="s">
        <v>125</v>
      </c>
      <c r="C30" s="71" t="s">
        <v>108</v>
      </c>
      <c r="D30" s="155" t="s">
        <v>126</v>
      </c>
      <c r="E30" s="57">
        <v>0.9</v>
      </c>
      <c r="F30" s="73">
        <v>0.96</v>
      </c>
      <c r="G30" s="120" t="str">
        <f t="shared" si="10"/>
        <v>Meta Conseguida</v>
      </c>
      <c r="I30" s="57">
        <v>0.9</v>
      </c>
      <c r="J30" s="73">
        <v>0.95821584209177102</v>
      </c>
      <c r="K30" s="120" t="str">
        <f t="shared" si="11"/>
        <v>Meta Conseguida</v>
      </c>
    </row>
    <row r="31" spans="1:12" ht="55.2" x14ac:dyDescent="0.3">
      <c r="A31" s="70" t="s">
        <v>127</v>
      </c>
      <c r="B31" s="71" t="s">
        <v>128</v>
      </c>
      <c r="C31" s="71" t="s">
        <v>108</v>
      </c>
      <c r="D31" s="74" t="s">
        <v>129</v>
      </c>
      <c r="E31" s="75" t="s">
        <v>13</v>
      </c>
      <c r="F31" s="76" t="s">
        <v>13</v>
      </c>
      <c r="G31" s="125" t="s">
        <v>13</v>
      </c>
      <c r="I31" s="75" t="s">
        <v>13</v>
      </c>
      <c r="J31" s="76" t="s">
        <v>13</v>
      </c>
      <c r="K31" s="125" t="s">
        <v>13</v>
      </c>
    </row>
    <row r="32" spans="1:12" ht="55.2" x14ac:dyDescent="0.3">
      <c r="A32" s="70" t="s">
        <v>130</v>
      </c>
      <c r="B32" s="71" t="s">
        <v>131</v>
      </c>
      <c r="C32" s="71" t="s">
        <v>108</v>
      </c>
      <c r="D32" s="72" t="s">
        <v>132</v>
      </c>
      <c r="E32" s="57">
        <v>0.5</v>
      </c>
      <c r="F32" s="73">
        <f>+MIN([1]Anexos!$R$106:$R$200)</f>
        <v>0.721804511278196</v>
      </c>
      <c r="G32" s="120" t="str">
        <f t="shared" si="10"/>
        <v>Meta Conseguida</v>
      </c>
      <c r="I32" s="57">
        <v>0.5</v>
      </c>
      <c r="J32" s="73">
        <v>0.72199999999999998</v>
      </c>
      <c r="K32" s="120" t="str">
        <f t="shared" ref="K32" si="12">+IF(AND(ISBLANK(I32),ISBLANK(J32)),"Introducir Meta e Resultado",IF(ISBLANK(I32),"Introducir Meta",IF(ISBLANK(J32),"Introducir Resultado",IF(J32&gt;=I32,"Meta Conseguida","Meta Non Conseguida"))))</f>
        <v>Meta Conseguida</v>
      </c>
    </row>
    <row r="33" spans="1:11" ht="55.2" x14ac:dyDescent="0.3">
      <c r="A33" s="70" t="s">
        <v>133</v>
      </c>
      <c r="B33" s="71" t="s">
        <v>134</v>
      </c>
      <c r="C33" s="71" t="s">
        <v>108</v>
      </c>
      <c r="D33" s="72" t="s">
        <v>135</v>
      </c>
      <c r="E33" s="157"/>
      <c r="F33" s="73">
        <f>[1]Anexos!$V$103</f>
        <v>1</v>
      </c>
      <c r="G33" s="120" t="str">
        <f>+IF(AND(ISBLANK(E33),ISBLANK(F33)),"Introducir Meta e Resultado",IF(ISBLANK(E33),"Introducir Meta",IF(ISBLANK(F33),"Introducir Resultado",IF(F33&gt;=E33,"Meta Conseguida","Meta Non Conseguida"))))</f>
        <v>Introducir Meta</v>
      </c>
      <c r="I33" s="77"/>
      <c r="J33" s="73">
        <f>[1]Anexos!$V$103</f>
        <v>1</v>
      </c>
      <c r="K33" s="120" t="str">
        <f>+IF(AND(ISBLANK(I33),ISBLANK(J33)),"Introducir Meta e Resultado",IF(ISBLANK(I33),"Introducir Meta",IF(ISBLANK(J33),"Introducir Resultado",IF(J33&gt;=I33,"Meta Conseguida","Meta Non Conseguida"))))</f>
        <v>Introducir Meta</v>
      </c>
    </row>
    <row r="34" spans="1:11" ht="55.2" x14ac:dyDescent="0.3">
      <c r="A34" s="70" t="s">
        <v>136</v>
      </c>
      <c r="B34" s="71" t="s">
        <v>137</v>
      </c>
      <c r="C34" s="71" t="s">
        <v>108</v>
      </c>
      <c r="D34" s="74" t="s">
        <v>138</v>
      </c>
      <c r="E34" s="75" t="s">
        <v>13</v>
      </c>
      <c r="F34" s="76" t="s">
        <v>13</v>
      </c>
      <c r="G34" s="125" t="s">
        <v>13</v>
      </c>
      <c r="I34" s="75" t="s">
        <v>13</v>
      </c>
      <c r="J34" s="76" t="s">
        <v>13</v>
      </c>
      <c r="K34" s="125" t="s">
        <v>13</v>
      </c>
    </row>
    <row r="35" spans="1:11" ht="55.2" x14ac:dyDescent="0.3">
      <c r="A35" s="70" t="s">
        <v>139</v>
      </c>
      <c r="B35" s="71" t="s">
        <v>140</v>
      </c>
      <c r="C35" s="71" t="s">
        <v>108</v>
      </c>
      <c r="D35" s="72" t="s">
        <v>141</v>
      </c>
      <c r="E35" s="57">
        <v>0.5</v>
      </c>
      <c r="F35" s="73">
        <f>+MIN([1]Anexos!$Q$106:$Q$200)</f>
        <v>0.82142857142857095</v>
      </c>
      <c r="G35" s="120" t="str">
        <f>+IF(AND(ISBLANK(E35),ISBLANK(F35)),"Introducir Meta e Resultado",IF(ISBLANK(E35),"Introducir Meta",IF(ISBLANK(F35),"Introducir Resultado",IF(F35&gt;=E35,"Meta Conseguida","Meta Non Conseguida"))))</f>
        <v>Meta Conseguida</v>
      </c>
      <c r="I35" s="57">
        <v>0.5</v>
      </c>
      <c r="J35" s="73">
        <v>0.82099999999999995</v>
      </c>
      <c r="K35" s="120" t="str">
        <f>+IF(AND(ISBLANK(I35),ISBLANK(J35)),"Introducir Meta e Resultado",IF(ISBLANK(I35),"Introducir Meta",IF(ISBLANK(J35),"Introducir Resultado",IF(J35&gt;=I35,"Meta Conseguida","Meta Non Conseguida"))))</f>
        <v>Meta Conseguida</v>
      </c>
    </row>
    <row r="36" spans="1:11" ht="55.2" x14ac:dyDescent="0.3">
      <c r="A36" s="78" t="s">
        <v>142</v>
      </c>
      <c r="B36" s="79" t="s">
        <v>143</v>
      </c>
      <c r="C36" s="79" t="s">
        <v>108</v>
      </c>
      <c r="D36" s="80" t="s">
        <v>144</v>
      </c>
      <c r="E36" s="77"/>
      <c r="F36" s="73">
        <f>[1]Anexos!$U$103</f>
        <v>1</v>
      </c>
      <c r="G36" s="120" t="str">
        <f>+IF(AND(ISBLANK(E36),ISBLANK(F36)),"Introducir Meta e Resultado",IF(ISBLANK(E36),"Introducir Meta",IF(ISBLANK(F36),"Introducir Resultado",IF(F36&gt;=E36,"Meta Conseguida","Meta Non Conseguida"))))</f>
        <v>Introducir Meta</v>
      </c>
      <c r="I36" s="77"/>
      <c r="J36" s="73">
        <f>[1]Anexos!$U$103</f>
        <v>1</v>
      </c>
      <c r="K36" s="120" t="str">
        <f>+IF(AND(ISBLANK(I36),ISBLANK(J36)),"Introducir Meta e Resultado",IF(ISBLANK(I36),"Introducir Meta",IF(ISBLANK(J36),"Introducir Resultado",IF(J36&gt;=I36,"Meta Conseguida","Meta Non Conseguida"))))</f>
        <v>Introducir Meta</v>
      </c>
    </row>
    <row r="37" spans="1:11" ht="41.4" x14ac:dyDescent="0.3">
      <c r="A37" s="62" t="s">
        <v>145</v>
      </c>
      <c r="B37" s="21" t="s">
        <v>146</v>
      </c>
      <c r="C37" s="21" t="s">
        <v>52</v>
      </c>
      <c r="D37" s="67" t="s">
        <v>147</v>
      </c>
      <c r="E37" s="68">
        <f>+COUNTA(E38:E40)</f>
        <v>3</v>
      </c>
      <c r="F37" s="69">
        <f>+COUNTIF(G38:G40,"Meta Conseguida")</f>
        <v>3</v>
      </c>
      <c r="G37" s="119" t="str">
        <f>+IF(F37=0,"Ningunha Meta Alcanzada",IF(F37&gt;=E37,"Meta Totalmente Alcanzada",IF(F37&gt;0,"Meta Parcialmente Alcanzada")))</f>
        <v>Meta Totalmente Alcanzada</v>
      </c>
      <c r="I37" s="68">
        <f>+COUNTA(I38:I40)</f>
        <v>3</v>
      </c>
      <c r="J37" s="69">
        <f>+COUNTIF(K38:K40,"Meta Conseguida")</f>
        <v>3</v>
      </c>
      <c r="K37" s="119" t="str">
        <f>+IF(J37=0,"Ningunha Meta Alcanzada",IF(J37&gt;=I37,"Meta Totalmente Alcanzada",IF(J37&gt;0,"Meta Parcialmente Alcanzada")))</f>
        <v>Meta Totalmente Alcanzada</v>
      </c>
    </row>
    <row r="38" spans="1:11" ht="69" x14ac:dyDescent="0.3">
      <c r="A38" s="70" t="s">
        <v>148</v>
      </c>
      <c r="B38" s="71" t="s">
        <v>149</v>
      </c>
      <c r="C38" s="71" t="s">
        <v>52</v>
      </c>
      <c r="D38" s="155" t="s">
        <v>150</v>
      </c>
      <c r="E38" s="57">
        <v>1</v>
      </c>
      <c r="F38" s="73">
        <v>1.05</v>
      </c>
      <c r="G38" s="120" t="str">
        <f t="shared" ref="G38:G40" si="13">+IF(AND(ISBLANK(E38),ISBLANK(F38)),"Introducir Meta e Resultado",IF(ISBLANK(E38),"Introducir Meta",IF(ISBLANK(F38),"Introducir Resultado",IF(F38&gt;=E38,"Meta Conseguida","Meta Non Conseguida"))))</f>
        <v>Meta Conseguida</v>
      </c>
      <c r="I38" s="57">
        <v>1</v>
      </c>
      <c r="J38" s="73">
        <v>1.05</v>
      </c>
      <c r="K38" s="120" t="str">
        <f t="shared" ref="K38:K40" si="14">+IF(AND(ISBLANK(I38),ISBLANK(J38)),"Introducir Meta e Resultado",IF(ISBLANK(I38),"Introducir Meta",IF(ISBLANK(J38),"Introducir Resultado",IF(J38&gt;=I38,"Meta Conseguida","Meta Non Conseguida"))))</f>
        <v>Meta Conseguida</v>
      </c>
    </row>
    <row r="39" spans="1:11" ht="69" x14ac:dyDescent="0.3">
      <c r="A39" s="70" t="s">
        <v>151</v>
      </c>
      <c r="B39" s="71" t="s">
        <v>152</v>
      </c>
      <c r="C39" s="71" t="s">
        <v>52</v>
      </c>
      <c r="D39" s="155" t="s">
        <v>150</v>
      </c>
      <c r="E39" s="57">
        <v>1.5</v>
      </c>
      <c r="F39" s="73">
        <v>1.59</v>
      </c>
      <c r="G39" s="120" t="str">
        <f t="shared" si="13"/>
        <v>Meta Conseguida</v>
      </c>
      <c r="I39" s="57">
        <v>1.5</v>
      </c>
      <c r="J39" s="73">
        <v>1.74</v>
      </c>
      <c r="K39" s="120" t="str">
        <f t="shared" si="14"/>
        <v>Meta Conseguida</v>
      </c>
    </row>
    <row r="40" spans="1:11" ht="69" x14ac:dyDescent="0.3">
      <c r="A40" s="70" t="s">
        <v>153</v>
      </c>
      <c r="B40" s="71" t="s">
        <v>154</v>
      </c>
      <c r="C40" s="71" t="s">
        <v>52</v>
      </c>
      <c r="D40" s="155" t="s">
        <v>155</v>
      </c>
      <c r="E40" s="57">
        <v>0.8</v>
      </c>
      <c r="F40" s="73">
        <v>0.86699999999999999</v>
      </c>
      <c r="G40" s="120" t="str">
        <f t="shared" si="13"/>
        <v>Meta Conseguida</v>
      </c>
      <c r="I40" s="57">
        <v>0.8</v>
      </c>
      <c r="J40" s="73">
        <v>0.87619047619047596</v>
      </c>
      <c r="K40" s="120" t="str">
        <f t="shared" si="14"/>
        <v>Meta Conseguida</v>
      </c>
    </row>
    <row r="41" spans="1:11" ht="55.2" x14ac:dyDescent="0.3">
      <c r="A41" s="33" t="s">
        <v>156</v>
      </c>
      <c r="B41" s="81" t="s">
        <v>157</v>
      </c>
      <c r="C41" s="81" t="s">
        <v>108</v>
      </c>
      <c r="D41" s="82" t="s">
        <v>158</v>
      </c>
      <c r="E41" s="83" t="s">
        <v>13</v>
      </c>
      <c r="F41" s="84">
        <v>0.71399999999999997</v>
      </c>
      <c r="G41" s="126" t="str">
        <f>+IF(ISBLANK(F41),"Introducir Resultado","Indicador Completado")</f>
        <v>Indicador Completado</v>
      </c>
      <c r="I41" s="83" t="s">
        <v>13</v>
      </c>
      <c r="J41" s="84">
        <v>0.71399999999999997</v>
      </c>
      <c r="K41" s="126" t="str">
        <f>+IF(ISBLANK(J41),"Introducir Resultado","Indicador Completado")</f>
        <v>Indicador Completado</v>
      </c>
    </row>
    <row r="42" spans="1:11" ht="41.4" x14ac:dyDescent="0.3">
      <c r="A42" s="33" t="s">
        <v>159</v>
      </c>
      <c r="B42" s="81" t="s">
        <v>160</v>
      </c>
      <c r="C42" s="81" t="s">
        <v>161</v>
      </c>
      <c r="D42" s="85" t="s">
        <v>162</v>
      </c>
      <c r="E42" s="86" t="s">
        <v>13</v>
      </c>
      <c r="F42" s="87" t="s">
        <v>13</v>
      </c>
      <c r="G42" s="127" t="s">
        <v>13</v>
      </c>
      <c r="I42" s="86" t="s">
        <v>13</v>
      </c>
      <c r="J42" s="87" t="s">
        <v>13</v>
      </c>
      <c r="K42" s="127" t="s">
        <v>13</v>
      </c>
    </row>
    <row r="43" spans="1:11" ht="18" x14ac:dyDescent="0.3">
      <c r="A43" s="88"/>
      <c r="B43" s="13"/>
      <c r="C43" s="13"/>
      <c r="D43" s="89"/>
      <c r="E43" s="14"/>
      <c r="F43" s="15"/>
      <c r="G43" s="16"/>
      <c r="I43" s="14"/>
      <c r="J43" s="15"/>
      <c r="K43" s="16"/>
    </row>
    <row r="44" spans="1:11" ht="18" x14ac:dyDescent="0.3">
      <c r="A44" s="90" t="s">
        <v>14</v>
      </c>
      <c r="B44" s="18"/>
      <c r="C44" s="18"/>
      <c r="D44" s="91"/>
      <c r="E44" s="19"/>
      <c r="F44" s="19"/>
      <c r="G44" s="20"/>
      <c r="I44" s="19"/>
      <c r="J44" s="19"/>
      <c r="K44" s="20"/>
    </row>
    <row r="45" spans="1:11" ht="18" x14ac:dyDescent="0.3">
      <c r="A45" s="88"/>
      <c r="B45" s="92"/>
      <c r="C45" s="92"/>
      <c r="D45" s="93"/>
      <c r="E45" s="15"/>
      <c r="F45" s="15"/>
      <c r="G45" s="16"/>
      <c r="I45" s="15"/>
      <c r="J45" s="15"/>
      <c r="K45" s="16"/>
    </row>
    <row r="46" spans="1:11" ht="28.8" x14ac:dyDescent="0.3">
      <c r="A46" s="62" t="s">
        <v>163</v>
      </c>
      <c r="B46" s="21" t="s">
        <v>164</v>
      </c>
      <c r="C46" s="21" t="s">
        <v>165</v>
      </c>
      <c r="D46" s="94" t="s">
        <v>166</v>
      </c>
      <c r="E46" s="95">
        <f>+COUNTA(E47:E51)</f>
        <v>5</v>
      </c>
      <c r="F46" s="69">
        <f>+COUNTIF(G47:G51,"Meta Conseguida")</f>
        <v>3</v>
      </c>
      <c r="G46" s="119" t="str">
        <f>+IF(F46=0,"Ningunha Meta Alcanzada",IF(F46&gt;=E46,"Meta Totalmente Alcanzada",IF(F46&gt;0,"Meta Parcialmente Alcanzada")))</f>
        <v>Meta Parcialmente Alcanzada</v>
      </c>
      <c r="I46" s="95">
        <f>+COUNTA(I47:I51)</f>
        <v>5</v>
      </c>
      <c r="J46" s="69">
        <f>+COUNTIF(K47:K51,"Meta Conseguida")</f>
        <v>5</v>
      </c>
      <c r="K46" s="119" t="str">
        <f>+IF(J46=0,"Ningunha Meta Alcanzada",IF(J46&gt;=I46,"Meta Totalmente Alcanzada",IF(J46&gt;0,"Meta Parcialmente Alcanzada")))</f>
        <v>Meta Totalmente Alcanzada</v>
      </c>
    </row>
    <row r="47" spans="1:11" ht="69" x14ac:dyDescent="0.3">
      <c r="A47" s="128" t="s">
        <v>167</v>
      </c>
      <c r="B47" s="71" t="s">
        <v>168</v>
      </c>
      <c r="C47" s="71" t="s">
        <v>165</v>
      </c>
      <c r="D47" s="160" t="s">
        <v>169</v>
      </c>
      <c r="E47" s="97">
        <v>2.5</v>
      </c>
      <c r="F47" s="98"/>
      <c r="G47" s="120" t="str">
        <f t="shared" ref="G47:G51" si="15">+IF(AND(ISBLANK(E47),ISBLANK(F47)),"Introducir Meta e Resultado",IF(ISBLANK(E47),"Introducir Meta",IF(ISBLANK(F47),"Introducir Resultado",IF(F47&gt;=E47,"Meta Conseguida","Meta Non Conseguida"))))</f>
        <v>Introducir Resultado</v>
      </c>
      <c r="I47" s="97">
        <v>2.5</v>
      </c>
      <c r="J47" s="98">
        <v>2.9759036144578315</v>
      </c>
      <c r="K47" s="120" t="str">
        <f t="shared" ref="K47:K51" si="16">+IF(AND(ISBLANK(I47),ISBLANK(J47)),"Introducir Meta e Resultado",IF(ISBLANK(I47),"Introducir Meta",IF(ISBLANK(J47),"Introducir Resultado",IF(J47&gt;=I47,"Meta Conseguida","Meta Non Conseguida"))))</f>
        <v>Meta Conseguida</v>
      </c>
    </row>
    <row r="48" spans="1:11" ht="82.8" x14ac:dyDescent="0.3">
      <c r="A48" s="128" t="s">
        <v>170</v>
      </c>
      <c r="B48" s="71" t="s">
        <v>171</v>
      </c>
      <c r="C48" s="71" t="s">
        <v>165</v>
      </c>
      <c r="D48" s="160" t="s">
        <v>172</v>
      </c>
      <c r="E48" s="99">
        <v>2.5</v>
      </c>
      <c r="F48" s="98">
        <v>3.95</v>
      </c>
      <c r="G48" s="120" t="str">
        <f t="shared" si="15"/>
        <v>Meta Conseguida</v>
      </c>
      <c r="I48" s="99">
        <v>2.5</v>
      </c>
      <c r="J48" s="98">
        <v>3.7762863534675617</v>
      </c>
      <c r="K48" s="120" t="str">
        <f t="shared" si="16"/>
        <v>Meta Conseguida</v>
      </c>
    </row>
    <row r="49" spans="1:11" ht="69" x14ac:dyDescent="0.3">
      <c r="A49" s="128" t="s">
        <v>173</v>
      </c>
      <c r="B49" s="71" t="s">
        <v>174</v>
      </c>
      <c r="C49" s="71" t="s">
        <v>165</v>
      </c>
      <c r="D49" s="160" t="s">
        <v>175</v>
      </c>
      <c r="E49" s="99">
        <v>2.5</v>
      </c>
      <c r="F49" s="98">
        <v>3.24</v>
      </c>
      <c r="G49" s="120" t="str">
        <f t="shared" si="15"/>
        <v>Meta Conseguida</v>
      </c>
      <c r="I49" s="99">
        <v>2.5</v>
      </c>
      <c r="J49" s="98">
        <v>3.4629629629629628</v>
      </c>
      <c r="K49" s="120" t="str">
        <f t="shared" si="16"/>
        <v>Meta Conseguida</v>
      </c>
    </row>
    <row r="50" spans="1:11" ht="82.8" x14ac:dyDescent="0.3">
      <c r="A50" s="128" t="s">
        <v>176</v>
      </c>
      <c r="B50" s="71" t="s">
        <v>177</v>
      </c>
      <c r="C50" s="71" t="s">
        <v>165</v>
      </c>
      <c r="D50" s="160" t="s">
        <v>178</v>
      </c>
      <c r="E50" s="99">
        <v>2.5</v>
      </c>
      <c r="F50" s="98">
        <v>3.12</v>
      </c>
      <c r="G50" s="120" t="str">
        <f t="shared" si="15"/>
        <v>Meta Conseguida</v>
      </c>
      <c r="I50" s="99">
        <v>2.5</v>
      </c>
      <c r="J50" s="98">
        <v>2.9571428571428573</v>
      </c>
      <c r="K50" s="120" t="str">
        <f t="shared" si="16"/>
        <v>Meta Conseguida</v>
      </c>
    </row>
    <row r="51" spans="1:11" ht="69" x14ac:dyDescent="0.3">
      <c r="A51" s="129" t="s">
        <v>179</v>
      </c>
      <c r="B51" s="79" t="s">
        <v>180</v>
      </c>
      <c r="C51" s="79" t="s">
        <v>165</v>
      </c>
      <c r="D51" s="161" t="s">
        <v>181</v>
      </c>
      <c r="E51" s="100">
        <v>2.5</v>
      </c>
      <c r="F51" s="101"/>
      <c r="G51" s="121" t="str">
        <f t="shared" si="15"/>
        <v>Introducir Resultado</v>
      </c>
      <c r="I51" s="100">
        <v>2.5</v>
      </c>
      <c r="J51" s="101" t="s">
        <v>182</v>
      </c>
      <c r="K51" s="121" t="str">
        <f t="shared" si="16"/>
        <v>Meta Conseguida</v>
      </c>
    </row>
    <row r="52" spans="1:11" ht="55.2" x14ac:dyDescent="0.3">
      <c r="A52" s="33" t="s">
        <v>183</v>
      </c>
      <c r="B52" s="81" t="s">
        <v>184</v>
      </c>
      <c r="C52" s="81" t="s">
        <v>108</v>
      </c>
      <c r="D52" s="153" t="s">
        <v>185</v>
      </c>
      <c r="E52" s="158">
        <v>0.19</v>
      </c>
      <c r="F52" s="103">
        <v>0.13300000000000001</v>
      </c>
      <c r="G52" s="126" t="str">
        <f t="shared" ref="G52:G53" si="17">+IF(AND(ISBLANK(E52),ISBLANK(F52)),"Introducir Meta e Resultado",IF(ISBLANK(E52),"Introducir Meta",IF(ISBLANK(F52),"Introducir Resultado",IF(F52&lt;=E52,"Meta Conseguida","Meta Non Conseguida"))))</f>
        <v>Meta Conseguida</v>
      </c>
      <c r="I52" s="102">
        <v>19</v>
      </c>
      <c r="J52" s="103">
        <v>0.11224489795918401</v>
      </c>
      <c r="K52" s="126" t="str">
        <f t="shared" ref="K52:K53" si="18">+IF(AND(ISBLANK(I52),ISBLANK(J52)),"Introducir Meta e Resultado",IF(ISBLANK(I52),"Introducir Meta",IF(ISBLANK(J52),"Introducir Resultado",IF(J52&lt;=I52,"Meta Conseguida","Meta Non Conseguida"))))</f>
        <v>Meta Conseguida</v>
      </c>
    </row>
    <row r="53" spans="1:11" ht="55.2" x14ac:dyDescent="0.3">
      <c r="A53" s="33" t="s">
        <v>186</v>
      </c>
      <c r="B53" s="81" t="s">
        <v>187</v>
      </c>
      <c r="C53" s="81" t="s">
        <v>108</v>
      </c>
      <c r="D53" s="153" t="s">
        <v>188</v>
      </c>
      <c r="E53" s="158">
        <v>0.05</v>
      </c>
      <c r="F53" s="103">
        <v>4.3999999999999997E-2</v>
      </c>
      <c r="G53" s="126" t="str">
        <f t="shared" si="17"/>
        <v>Meta Conseguida</v>
      </c>
      <c r="I53" s="102">
        <v>5</v>
      </c>
      <c r="J53" s="103">
        <v>1.02040816326531E-2</v>
      </c>
      <c r="K53" s="126" t="str">
        <f t="shared" si="18"/>
        <v>Meta Conseguida</v>
      </c>
    </row>
    <row r="54" spans="1:11" ht="28.8" x14ac:dyDescent="0.3">
      <c r="A54" s="62" t="s">
        <v>189</v>
      </c>
      <c r="B54" s="21" t="s">
        <v>190</v>
      </c>
      <c r="C54" s="21" t="s">
        <v>191</v>
      </c>
      <c r="D54" s="94" t="s">
        <v>192</v>
      </c>
      <c r="E54" s="95">
        <f>+COUNTA(E55:E58)</f>
        <v>4</v>
      </c>
      <c r="F54" s="56">
        <f>+COUNTIF(G55:G58,"Meta Conseguida")</f>
        <v>3</v>
      </c>
      <c r="G54" s="118" t="str">
        <f>+IF(F54=0,"Ningunha Meta Alcanzada",IF(F54&gt;=E54,"Meta Totalmente Alcanzada",IF(F54&gt;0,"Meta Parcialmente Alcanzada")))</f>
        <v>Meta Parcialmente Alcanzada</v>
      </c>
      <c r="I54" s="95">
        <f>+COUNTA(I55:I58)</f>
        <v>4</v>
      </c>
      <c r="J54" s="56">
        <f>+COUNTIF(K55:K58,"Meta Conseguida")</f>
        <v>4</v>
      </c>
      <c r="K54" s="118" t="str">
        <f>+IF(J54=0,"Ningunha Meta Alcanzada",IF(J54&gt;=I54,"Meta Totalmente Alcanzada",IF(J54&gt;0,"Meta Parcialmente Alcanzada")))</f>
        <v>Meta Totalmente Alcanzada</v>
      </c>
    </row>
    <row r="55" spans="1:11" ht="82.8" x14ac:dyDescent="0.3">
      <c r="A55" s="128" t="s">
        <v>193</v>
      </c>
      <c r="B55" s="71" t="s">
        <v>194</v>
      </c>
      <c r="C55" s="71" t="s">
        <v>191</v>
      </c>
      <c r="D55" s="160" t="s">
        <v>195</v>
      </c>
      <c r="E55" s="97">
        <v>2.5</v>
      </c>
      <c r="F55" s="98"/>
      <c r="G55" s="120" t="str">
        <f t="shared" ref="G55:G63" si="19">+IF(AND(ISBLANK(E55),ISBLANK(F55)),"Introducir Meta e Resultado",IF(ISBLANK(E55),"Introducir Meta",IF(ISBLANK(F55),"Introducir Resultado",IF(F55&gt;=E55,"Meta Conseguida","Meta Non Conseguida"))))</f>
        <v>Introducir Resultado</v>
      </c>
      <c r="I55" s="97">
        <v>2.5</v>
      </c>
      <c r="J55" s="98">
        <v>3.1111111111111112</v>
      </c>
      <c r="K55" s="120" t="str">
        <f t="shared" ref="K55:K58" si="20">+IF(AND(ISBLANK(I55),ISBLANK(J55)),"Introducir Meta e Resultado",IF(ISBLANK(I55),"Introducir Meta",IF(ISBLANK(J55),"Introducir Resultado",IF(J55&gt;=I55,"Meta Conseguida","Meta Non Conseguida"))))</f>
        <v>Meta Conseguida</v>
      </c>
    </row>
    <row r="56" spans="1:11" ht="96.6" x14ac:dyDescent="0.3">
      <c r="A56" s="128" t="s">
        <v>196</v>
      </c>
      <c r="B56" s="71" t="s">
        <v>197</v>
      </c>
      <c r="C56" s="71" t="s">
        <v>191</v>
      </c>
      <c r="D56" s="160" t="s">
        <v>198</v>
      </c>
      <c r="E56" s="97">
        <v>2.5</v>
      </c>
      <c r="F56" s="98">
        <v>3.81</v>
      </c>
      <c r="G56" s="120" t="str">
        <f t="shared" si="19"/>
        <v>Meta Conseguida</v>
      </c>
      <c r="I56" s="97">
        <v>2.5</v>
      </c>
      <c r="J56" s="98">
        <v>3.6129032258064515</v>
      </c>
      <c r="K56" s="120" t="str">
        <f t="shared" si="20"/>
        <v>Meta Conseguida</v>
      </c>
    </row>
    <row r="57" spans="1:11" ht="82.8" x14ac:dyDescent="0.3">
      <c r="A57" s="128" t="s">
        <v>199</v>
      </c>
      <c r="B57" s="71" t="s">
        <v>200</v>
      </c>
      <c r="C57" s="71" t="s">
        <v>191</v>
      </c>
      <c r="D57" s="160" t="s">
        <v>201</v>
      </c>
      <c r="E57" s="99">
        <v>2.5</v>
      </c>
      <c r="F57" s="98">
        <v>4.24</v>
      </c>
      <c r="G57" s="120" t="str">
        <f t="shared" si="19"/>
        <v>Meta Conseguida</v>
      </c>
      <c r="I57" s="99">
        <v>2.5</v>
      </c>
      <c r="J57" s="98">
        <v>3.6122448979591835</v>
      </c>
      <c r="K57" s="120" t="str">
        <f t="shared" si="20"/>
        <v>Meta Conseguida</v>
      </c>
    </row>
    <row r="58" spans="1:11" ht="96.6" x14ac:dyDescent="0.3">
      <c r="A58" s="129" t="s">
        <v>202</v>
      </c>
      <c r="B58" s="71" t="s">
        <v>203</v>
      </c>
      <c r="C58" s="79" t="s">
        <v>191</v>
      </c>
      <c r="D58" s="160" t="s">
        <v>204</v>
      </c>
      <c r="E58" s="100">
        <v>2.5</v>
      </c>
      <c r="F58" s="98">
        <v>3.75</v>
      </c>
      <c r="G58" s="121" t="str">
        <f t="shared" si="19"/>
        <v>Meta Conseguida</v>
      </c>
      <c r="I58" s="100">
        <v>2.5</v>
      </c>
      <c r="J58" s="98">
        <v>3.8333333333333335</v>
      </c>
      <c r="K58" s="121" t="str">
        <f t="shared" si="20"/>
        <v>Meta Conseguida</v>
      </c>
    </row>
    <row r="59" spans="1:11" ht="41.4" x14ac:dyDescent="0.3">
      <c r="A59" s="62" t="s">
        <v>205</v>
      </c>
      <c r="B59" s="21" t="s">
        <v>206</v>
      </c>
      <c r="C59" s="21" t="s">
        <v>42</v>
      </c>
      <c r="D59" s="94" t="s">
        <v>207</v>
      </c>
      <c r="E59" s="95">
        <f>+COUNTA(E60:E63)</f>
        <v>4</v>
      </c>
      <c r="F59" s="56">
        <f>+COUNTIF(G60:G63,"Meta Conseguida")</f>
        <v>3</v>
      </c>
      <c r="G59" s="119" t="str">
        <f>+IF(F59=0,"Ningunha Meta Alcanzada",IF(F59=E59,"Meta Totalmente Alcanzada",IF(F59&gt;0,"Meta Parcialmente Alcanzada")))</f>
        <v>Meta Parcialmente Alcanzada</v>
      </c>
      <c r="I59" s="95">
        <f>+COUNTA(I60:I63)</f>
        <v>4</v>
      </c>
      <c r="J59" s="56">
        <f>+COUNTIF(K60:K63,"Meta Conseguida")</f>
        <v>4</v>
      </c>
      <c r="K59" s="119" t="str">
        <f>+IF(J59=0,"Ningunha Meta Alcanzada",IF(J59=I59,"Meta Totalmente Alcanzada",IF(J59&gt;0,"Meta Parcialmente Alcanzada")))</f>
        <v>Meta Totalmente Alcanzada</v>
      </c>
    </row>
    <row r="60" spans="1:11" ht="82.8" x14ac:dyDescent="0.3">
      <c r="A60" s="128" t="s">
        <v>208</v>
      </c>
      <c r="B60" s="71" t="s">
        <v>209</v>
      </c>
      <c r="C60" s="71" t="s">
        <v>42</v>
      </c>
      <c r="D60" s="160" t="s">
        <v>210</v>
      </c>
      <c r="E60" s="97">
        <v>2.5</v>
      </c>
      <c r="F60" s="98"/>
      <c r="G60" s="120" t="str">
        <f t="shared" si="19"/>
        <v>Introducir Resultado</v>
      </c>
      <c r="I60" s="97">
        <v>2.5</v>
      </c>
      <c r="J60" s="98">
        <v>2.75</v>
      </c>
      <c r="K60" s="120" t="str">
        <f t="shared" ref="K60:K63" si="21">+IF(AND(ISBLANK(I60),ISBLANK(J60)),"Introducir Meta e Resultado",IF(ISBLANK(I60),"Introducir Meta",IF(ISBLANK(J60),"Introducir Resultado",IF(J60&gt;=I60,"Meta Conseguida","Meta Non Conseguida"))))</f>
        <v>Meta Conseguida</v>
      </c>
    </row>
    <row r="61" spans="1:11" ht="82.8" x14ac:dyDescent="0.3">
      <c r="A61" s="128" t="s">
        <v>211</v>
      </c>
      <c r="B61" s="71" t="s">
        <v>212</v>
      </c>
      <c r="C61" s="71" t="s">
        <v>42</v>
      </c>
      <c r="D61" s="160" t="s">
        <v>213</v>
      </c>
      <c r="E61" s="97">
        <v>2.5</v>
      </c>
      <c r="F61" s="98">
        <v>4.1100000000000003</v>
      </c>
      <c r="G61" s="120" t="str">
        <f t="shared" si="19"/>
        <v>Meta Conseguida</v>
      </c>
      <c r="I61" s="97">
        <v>2.5</v>
      </c>
      <c r="J61" s="98">
        <v>3.6129032258064515</v>
      </c>
      <c r="K61" s="120" t="str">
        <f t="shared" si="21"/>
        <v>Meta Conseguida</v>
      </c>
    </row>
    <row r="62" spans="1:11" ht="82.8" x14ac:dyDescent="0.3">
      <c r="A62" s="128" t="s">
        <v>214</v>
      </c>
      <c r="B62" s="71" t="s">
        <v>215</v>
      </c>
      <c r="C62" s="71" t="s">
        <v>42</v>
      </c>
      <c r="D62" s="160" t="s">
        <v>216</v>
      </c>
      <c r="E62" s="97">
        <v>2.5</v>
      </c>
      <c r="F62" s="98">
        <v>3.9</v>
      </c>
      <c r="G62" s="120" t="str">
        <f t="shared" si="19"/>
        <v>Meta Conseguida</v>
      </c>
      <c r="I62" s="97">
        <v>2.5</v>
      </c>
      <c r="J62" s="98">
        <v>3.4375</v>
      </c>
      <c r="K62" s="120" t="str">
        <f t="shared" si="21"/>
        <v>Meta Conseguida</v>
      </c>
    </row>
    <row r="63" spans="1:11" ht="82.8" x14ac:dyDescent="0.3">
      <c r="A63" s="129" t="s">
        <v>217</v>
      </c>
      <c r="B63" s="71" t="s">
        <v>218</v>
      </c>
      <c r="C63" s="79" t="s">
        <v>42</v>
      </c>
      <c r="D63" s="161" t="s">
        <v>219</v>
      </c>
      <c r="E63" s="97">
        <v>2.5</v>
      </c>
      <c r="F63" s="98">
        <v>3.5</v>
      </c>
      <c r="G63" s="121" t="str">
        <f t="shared" si="19"/>
        <v>Meta Conseguida</v>
      </c>
      <c r="I63" s="97">
        <v>2.5</v>
      </c>
      <c r="J63" s="98">
        <v>2.5882352941176472</v>
      </c>
      <c r="K63" s="121" t="str">
        <f t="shared" si="21"/>
        <v>Meta Conseguida</v>
      </c>
    </row>
    <row r="64" spans="1:11" ht="41.4" x14ac:dyDescent="0.3">
      <c r="A64" s="33" t="s">
        <v>220</v>
      </c>
      <c r="B64" s="81" t="s">
        <v>221</v>
      </c>
      <c r="C64" s="9" t="s">
        <v>222</v>
      </c>
      <c r="D64" s="48" t="s">
        <v>223</v>
      </c>
      <c r="E64" s="104"/>
      <c r="F64" s="103"/>
      <c r="G64" s="118" t="str">
        <f>+IF(AND(ISBLANK(E64),ISBLANK(F64)),"Introducir Meta e Resultado",IF(ISBLANK(E64),"Introducir Meta",IF(ISBLANK(F64),"Introducir Resultado",IF(F64&gt;=E64,"Meta Conseguida","Meta Non Conseguida"))))</f>
        <v>Introducir Meta e Resultado</v>
      </c>
      <c r="I64" s="104"/>
      <c r="J64" s="103"/>
      <c r="K64" s="118" t="str">
        <f>+IF(AND(ISBLANK(I64),ISBLANK(J64)),"Introducir Meta e Resultado",IF(ISBLANK(I64),"Introducir Meta",IF(ISBLANK(J64),"Introducir Resultado",IF(J64&gt;=I64,"Meta Conseguida","Meta Non Conseguida"))))</f>
        <v>Introducir Meta e Resultado</v>
      </c>
    </row>
    <row r="65" spans="1:11" ht="28.8" x14ac:dyDescent="0.3">
      <c r="A65" s="62" t="s">
        <v>224</v>
      </c>
      <c r="B65" s="21" t="s">
        <v>225</v>
      </c>
      <c r="C65" s="21" t="s">
        <v>226</v>
      </c>
      <c r="D65" s="94" t="s">
        <v>227</v>
      </c>
      <c r="E65" s="95">
        <f>+COUNTA(E66:E69)</f>
        <v>4</v>
      </c>
      <c r="F65" s="56">
        <f>+COUNTIF(G66:G69,"Meta Conseguida")</f>
        <v>3</v>
      </c>
      <c r="G65" s="119" t="str">
        <f>+IF(F65=0,"Ningunha Meta Alcanzada",IF(F65=E65,"Meta Totalmente Alcanzada",IF(F65&gt;0,"Meta Parcialmente Alcanzada")))</f>
        <v>Meta Parcialmente Alcanzada</v>
      </c>
      <c r="I65" s="95">
        <f>+COUNTA(I66:I69)</f>
        <v>4</v>
      </c>
      <c r="J65" s="56">
        <f>+COUNTIF(K66:K69,"Meta Conseguida")</f>
        <v>4</v>
      </c>
      <c r="K65" s="119" t="str">
        <f>+IF(J65=0,"Ningunha Meta Alcanzada",IF(J65=I65,"Meta Totalmente Alcanzada",IF(J65&gt;0,"Meta Parcialmente Alcanzada")))</f>
        <v>Meta Totalmente Alcanzada</v>
      </c>
    </row>
    <row r="66" spans="1:11" ht="82.8" x14ac:dyDescent="0.3">
      <c r="A66" s="128" t="s">
        <v>228</v>
      </c>
      <c r="B66" s="71" t="s">
        <v>229</v>
      </c>
      <c r="C66" s="71" t="s">
        <v>226</v>
      </c>
      <c r="D66" s="160" t="s">
        <v>230</v>
      </c>
      <c r="E66" s="97">
        <v>2.5</v>
      </c>
      <c r="F66" s="98"/>
      <c r="G66" s="120" t="str">
        <f t="shared" ref="G66:G69" si="22">+IF(AND(ISBLANK(E66),ISBLANK(F66)),"Introducir Meta e Resultado",IF(ISBLANK(E66),"Introducir Meta",IF(ISBLANK(F66),"Introducir Resultado",IF(F66&gt;=E66,"Meta Conseguida","Meta Non Conseguida"))))</f>
        <v>Introducir Resultado</v>
      </c>
      <c r="I66" s="97">
        <v>2.5</v>
      </c>
      <c r="J66" s="98">
        <v>2.6666666666666665</v>
      </c>
      <c r="K66" s="120" t="str">
        <f t="shared" ref="K66:K69" si="23">+IF(AND(ISBLANK(I66),ISBLANK(J66)),"Introducir Meta e Resultado",IF(ISBLANK(I66),"Introducir Meta",IF(ISBLANK(J66),"Introducir Resultado",IF(J66&gt;=I66,"Meta Conseguida","Meta Non Conseguida"))))</f>
        <v>Meta Conseguida</v>
      </c>
    </row>
    <row r="67" spans="1:11" ht="96.6" x14ac:dyDescent="0.3">
      <c r="A67" s="128" t="s">
        <v>231</v>
      </c>
      <c r="B67" s="71" t="s">
        <v>232</v>
      </c>
      <c r="C67" s="71" t="s">
        <v>226</v>
      </c>
      <c r="D67" s="160" t="s">
        <v>233</v>
      </c>
      <c r="E67" s="97">
        <v>2.5</v>
      </c>
      <c r="F67" s="98" t="s">
        <v>309</v>
      </c>
      <c r="G67" s="120" t="str">
        <f t="shared" si="22"/>
        <v>Meta Conseguida</v>
      </c>
      <c r="I67" s="97">
        <v>2.5</v>
      </c>
      <c r="J67" s="98">
        <v>3.8043478260869565</v>
      </c>
      <c r="K67" s="120" t="str">
        <f t="shared" si="23"/>
        <v>Meta Conseguida</v>
      </c>
    </row>
    <row r="68" spans="1:11" ht="82.8" x14ac:dyDescent="0.3">
      <c r="A68" s="128" t="s">
        <v>234</v>
      </c>
      <c r="B68" s="71" t="s">
        <v>235</v>
      </c>
      <c r="C68" s="71" t="s">
        <v>226</v>
      </c>
      <c r="D68" s="160" t="s">
        <v>236</v>
      </c>
      <c r="E68" s="97">
        <v>2.5</v>
      </c>
      <c r="F68" s="98">
        <v>3.57</v>
      </c>
      <c r="G68" s="120" t="str">
        <f t="shared" si="22"/>
        <v>Meta Conseguida</v>
      </c>
      <c r="I68" s="97">
        <v>2.5</v>
      </c>
      <c r="J68" s="98">
        <v>3.5294117647058822</v>
      </c>
      <c r="K68" s="120" t="str">
        <f t="shared" si="23"/>
        <v>Meta Conseguida</v>
      </c>
    </row>
    <row r="69" spans="1:11" ht="82.8" x14ac:dyDescent="0.3">
      <c r="A69" s="129" t="s">
        <v>237</v>
      </c>
      <c r="B69" s="79" t="s">
        <v>238</v>
      </c>
      <c r="C69" s="79" t="s">
        <v>226</v>
      </c>
      <c r="D69" s="160" t="s">
        <v>239</v>
      </c>
      <c r="E69" s="97">
        <v>2.5</v>
      </c>
      <c r="F69" s="98">
        <v>3.5</v>
      </c>
      <c r="G69" s="120" t="str">
        <f t="shared" si="22"/>
        <v>Meta Conseguida</v>
      </c>
      <c r="I69" s="97">
        <v>2.5</v>
      </c>
      <c r="J69" s="98">
        <v>2.7857142857142856</v>
      </c>
      <c r="K69" s="120" t="str">
        <f t="shared" si="23"/>
        <v>Meta Conseguida</v>
      </c>
    </row>
    <row r="70" spans="1:11" ht="27.6" x14ac:dyDescent="0.3">
      <c r="A70" s="33" t="s">
        <v>38</v>
      </c>
      <c r="B70" s="81" t="s">
        <v>39</v>
      </c>
      <c r="C70" s="81" t="s">
        <v>29</v>
      </c>
      <c r="D70" s="82" t="s">
        <v>240</v>
      </c>
      <c r="E70" s="83" t="s">
        <v>13</v>
      </c>
      <c r="F70" s="105"/>
      <c r="G70" s="126" t="str">
        <f>+IF(ISBLANK(F70),"Introducir Resultado","Indicador Completado")</f>
        <v>Introducir Resultado</v>
      </c>
      <c r="I70" s="83" t="s">
        <v>13</v>
      </c>
      <c r="J70" s="105"/>
      <c r="K70" s="126" t="str">
        <f>+IF(ISBLANK(J70),"Introducir Resultado","Indicador Completado")</f>
        <v>Introducir Resultado</v>
      </c>
    </row>
    <row r="71" spans="1:11" ht="82.8" x14ac:dyDescent="0.3">
      <c r="A71" s="33" t="s">
        <v>241</v>
      </c>
      <c r="B71" s="81" t="s">
        <v>242</v>
      </c>
      <c r="C71" s="81" t="s">
        <v>37</v>
      </c>
      <c r="D71" s="153" t="s">
        <v>243</v>
      </c>
      <c r="E71" s="49">
        <v>7.5</v>
      </c>
      <c r="F71" s="105">
        <v>8.1379999999999999</v>
      </c>
      <c r="G71" s="118" t="str">
        <f>+IF(AND(ISBLANK(E71),ISBLANK(F71)),"Introducir Meta e Resultado",IF(ISBLANK(E71),"Introducir Meta",IF(ISBLANK(F71),"Introducir Resultado",IF(F71&gt;=E71,"Meta Conseguida","Meta Non Conseguida"))))</f>
        <v>Meta Conseguida</v>
      </c>
      <c r="I71" s="49">
        <v>7.5</v>
      </c>
      <c r="J71" s="105">
        <v>10.205578984712259</v>
      </c>
      <c r="K71" s="118" t="str">
        <f>+IF(AND(ISBLANK(I71),ISBLANK(J71)),"Introducir Meta e Resultado",IF(ISBLANK(I71),"Introducir Meta",IF(ISBLANK(J71),"Introducir Resultado",IF(J71&gt;=I71,"Meta Conseguida","Meta Non Conseguida"))))</f>
        <v>Meta Conseguida</v>
      </c>
    </row>
    <row r="72" spans="1:11" ht="41.4" x14ac:dyDescent="0.3">
      <c r="A72" s="33" t="s">
        <v>244</v>
      </c>
      <c r="B72" s="81" t="s">
        <v>245</v>
      </c>
      <c r="C72" s="81" t="s">
        <v>42</v>
      </c>
      <c r="D72" s="82" t="s">
        <v>246</v>
      </c>
      <c r="E72" s="106" t="s">
        <v>13</v>
      </c>
      <c r="F72" s="107"/>
      <c r="G72" s="126" t="str">
        <f>+IF(ISBLANK(F72),"Introducir Resultado","Indicador Completado")</f>
        <v>Introducir Resultado</v>
      </c>
      <c r="I72" s="106" t="s">
        <v>13</v>
      </c>
      <c r="J72" s="107"/>
      <c r="K72" s="126" t="str">
        <f>+IF(ISBLANK(J72),"Introducir Resultado","Indicador Completado")</f>
        <v>Introducir Resultado</v>
      </c>
    </row>
    <row r="73" spans="1:11" ht="55.2" x14ac:dyDescent="0.3">
      <c r="A73" s="33" t="s">
        <v>40</v>
      </c>
      <c r="B73" s="81" t="s">
        <v>41</v>
      </c>
      <c r="C73" s="81" t="s">
        <v>42</v>
      </c>
      <c r="D73" s="82" t="s">
        <v>247</v>
      </c>
      <c r="E73" s="49"/>
      <c r="F73" s="105"/>
      <c r="G73" s="126" t="str">
        <f>+IF(AND(ISBLANK(E73),ISBLANK(F73)),"Introducir Meta e Resultado",IF(ISBLANK(E73),"Introducir Meta",IF(ISBLANK(F73),"Introducir Resultado",IF(F73&gt;=E73,"Meta Conseguida","Meta Non Conseguida"))))</f>
        <v>Introducir Meta e Resultado</v>
      </c>
      <c r="I73" s="49"/>
      <c r="J73" s="105"/>
      <c r="K73" s="126" t="str">
        <f>+IF(AND(ISBLANK(I73),ISBLANK(J73)),"Introducir Meta e Resultado",IF(ISBLANK(I73),"Introducir Meta",IF(ISBLANK(J73),"Introducir Resultado",IF(J73&gt;=I73,"Meta Conseguida","Meta Non Conseguida"))))</f>
        <v>Introducir Meta e Resultado</v>
      </c>
    </row>
    <row r="74" spans="1:11" ht="82.8" x14ac:dyDescent="0.3">
      <c r="A74" s="130" t="s">
        <v>248</v>
      </c>
      <c r="B74" s="81" t="s">
        <v>249</v>
      </c>
      <c r="C74" s="81" t="s">
        <v>222</v>
      </c>
      <c r="D74" s="82" t="s">
        <v>250</v>
      </c>
      <c r="E74" s="49">
        <v>2.5</v>
      </c>
      <c r="F74" s="23">
        <v>3.6666666666666665</v>
      </c>
      <c r="G74" s="118" t="str">
        <f>+IF(AND(ISBLANK(E74),ISBLANK(F74)),"Introducir Meta e Resultado",IF(ISBLANK(E74),"Introducir Meta",IF(ISBLANK(F74),"Introducir Resultado",IF(F74&gt;=E74,"Meta Conseguida","Meta Non Conseguida"))))</f>
        <v>Meta Conseguida</v>
      </c>
      <c r="I74" s="49">
        <v>2.5</v>
      </c>
      <c r="J74" s="23">
        <v>3.6666666666666665</v>
      </c>
      <c r="K74" s="118" t="str">
        <f>+IF(AND(ISBLANK(I74),ISBLANK(J74)),"Introducir Meta e Resultado",IF(ISBLANK(I74),"Introducir Meta",IF(ISBLANK(J74),"Introducir Resultado",IF(J74&gt;=I74,"Meta Conseguida","Meta Non Conseguida"))))</f>
        <v>Meta Conseguida</v>
      </c>
    </row>
    <row r="75" spans="1:11" ht="28.8" x14ac:dyDescent="0.3">
      <c r="A75" s="131" t="s">
        <v>251</v>
      </c>
      <c r="B75" s="21" t="s">
        <v>252</v>
      </c>
      <c r="C75" s="21" t="s">
        <v>12</v>
      </c>
      <c r="D75" s="94" t="s">
        <v>253</v>
      </c>
      <c r="E75" s="68">
        <f>+COUNTA(E76:E79)</f>
        <v>4</v>
      </c>
      <c r="F75" s="69">
        <f>+COUNTIF(G76:G79,"Meta Conseguida")</f>
        <v>3</v>
      </c>
      <c r="G75" s="119" t="str">
        <f>+IF(F75=0,"Ningunha Meta Alcanzada",IF(F75=E75,"Meta Totalmente Alcanzada",IF(F75&gt;0,"Meta Parcialmente Alcanzada")))</f>
        <v>Meta Parcialmente Alcanzada</v>
      </c>
      <c r="I75" s="68">
        <f>+COUNTA(I76:I79)</f>
        <v>4</v>
      </c>
      <c r="J75" s="69">
        <f>+COUNTIF(K76:K79,"Meta Conseguida")</f>
        <v>3</v>
      </c>
      <c r="K75" s="119" t="str">
        <f>+IF(J75=0,"Ningunha Meta Alcanzada",IF(J75=I75,"Meta Totalmente Alcanzada",IF(J75&gt;0,"Meta Parcialmente Alcanzada")))</f>
        <v>Meta Parcialmente Alcanzada</v>
      </c>
    </row>
    <row r="76" spans="1:11" ht="82.8" x14ac:dyDescent="0.3">
      <c r="A76" s="128" t="s">
        <v>254</v>
      </c>
      <c r="B76" s="71" t="s">
        <v>255</v>
      </c>
      <c r="C76" s="41" t="s">
        <v>12</v>
      </c>
      <c r="D76" s="160" t="s">
        <v>256</v>
      </c>
      <c r="E76" s="97">
        <v>2.5</v>
      </c>
      <c r="F76" s="98"/>
      <c r="G76" s="120" t="str">
        <f t="shared" ref="G76:G79" si="24">+IF(AND(ISBLANK(E76),ISBLANK(F76)),"Introducir Meta e Resultado",IF(ISBLANK(E76),"Introducir Meta",IF(ISBLANK(F76),"Introducir Resultado",IF(F76&gt;=E76,"Meta Conseguida","Meta Non Conseguida"))))</f>
        <v>Introducir Resultado</v>
      </c>
      <c r="I76" s="97">
        <v>2.5</v>
      </c>
      <c r="J76" s="98">
        <v>3.5</v>
      </c>
      <c r="K76" s="120" t="str">
        <f t="shared" ref="K76:K79" si="25">+IF(AND(ISBLANK(I76),ISBLANK(J76)),"Introducir Meta e Resultado",IF(ISBLANK(I76),"Introducir Meta",IF(ISBLANK(J76),"Introducir Resultado",IF(J76&gt;=I76,"Meta Conseguida","Meta Non Conseguida"))))</f>
        <v>Meta Conseguida</v>
      </c>
    </row>
    <row r="77" spans="1:11" ht="82.8" x14ac:dyDescent="0.3">
      <c r="A77" s="128" t="s">
        <v>257</v>
      </c>
      <c r="B77" s="71" t="s">
        <v>258</v>
      </c>
      <c r="C77" s="41" t="s">
        <v>12</v>
      </c>
      <c r="D77" s="160" t="s">
        <v>259</v>
      </c>
      <c r="E77" s="97">
        <v>2.5</v>
      </c>
      <c r="F77" s="98">
        <v>3.91</v>
      </c>
      <c r="G77" s="120" t="str">
        <f t="shared" si="24"/>
        <v>Meta Conseguida</v>
      </c>
      <c r="I77" s="97">
        <v>2.5</v>
      </c>
      <c r="J77" s="98">
        <v>3.6875</v>
      </c>
      <c r="K77" s="120" t="str">
        <f t="shared" si="25"/>
        <v>Meta Conseguida</v>
      </c>
    </row>
    <row r="78" spans="1:11" ht="82.8" x14ac:dyDescent="0.3">
      <c r="A78" s="128" t="s">
        <v>260</v>
      </c>
      <c r="B78" s="71" t="s">
        <v>261</v>
      </c>
      <c r="C78" s="41" t="s">
        <v>12</v>
      </c>
      <c r="D78" s="160" t="s">
        <v>262</v>
      </c>
      <c r="E78" s="97">
        <v>2.5</v>
      </c>
      <c r="F78" s="98">
        <v>3.46</v>
      </c>
      <c r="G78" s="120" t="str">
        <f t="shared" si="24"/>
        <v>Meta Conseguida</v>
      </c>
      <c r="I78" s="97">
        <v>2.5</v>
      </c>
      <c r="J78" s="98">
        <v>3.7575757575757578</v>
      </c>
      <c r="K78" s="120" t="str">
        <f t="shared" si="25"/>
        <v>Meta Conseguida</v>
      </c>
    </row>
    <row r="79" spans="1:11" ht="82.8" x14ac:dyDescent="0.3">
      <c r="A79" s="129" t="s">
        <v>263</v>
      </c>
      <c r="B79" s="79" t="s">
        <v>264</v>
      </c>
      <c r="C79" s="46" t="s">
        <v>12</v>
      </c>
      <c r="D79" s="160" t="s">
        <v>265</v>
      </c>
      <c r="E79" s="108">
        <v>2.5</v>
      </c>
      <c r="F79" s="101">
        <v>3.75</v>
      </c>
      <c r="G79" s="121" t="str">
        <f t="shared" si="24"/>
        <v>Meta Conseguida</v>
      </c>
      <c r="I79" s="108">
        <v>2.5</v>
      </c>
      <c r="J79" s="101">
        <v>2.1</v>
      </c>
      <c r="K79" s="121" t="str">
        <f t="shared" si="25"/>
        <v>Meta Non Conseguida</v>
      </c>
    </row>
    <row r="80" spans="1:11" ht="41.4" x14ac:dyDescent="0.3">
      <c r="A80" s="33" t="s">
        <v>266</v>
      </c>
      <c r="B80" s="81" t="s">
        <v>267</v>
      </c>
      <c r="C80" s="81" t="s">
        <v>45</v>
      </c>
      <c r="D80" s="109" t="s">
        <v>268</v>
      </c>
      <c r="E80" s="110"/>
      <c r="F80" s="11"/>
      <c r="G80" s="126" t="str">
        <f>+IF(AND(ISBLANK(E80),ISBLANK(F80)),"Introducir Meta e Resultado",IF(ISBLANK(E80),"Introducir Meta",IF(ISBLANK(F80),"Introducir Resultado",IF(F80&gt;=E80,"Meta Conseguida","Meta Non Conseguida"))))</f>
        <v>Introducir Meta e Resultado</v>
      </c>
      <c r="I80" s="110"/>
      <c r="J80" s="11"/>
      <c r="K80" s="126" t="str">
        <f>+IF(AND(ISBLANK(I80),ISBLANK(J80)),"Introducir Meta e Resultado",IF(ISBLANK(I80),"Introducir Meta",IF(ISBLANK(J80),"Introducir Resultado",IF(J80&gt;=I80,"Meta Conseguida","Meta Non Conseguida"))))</f>
        <v>Introducir Meta e Resultado</v>
      </c>
    </row>
    <row r="81" spans="1:11" ht="69" x14ac:dyDescent="0.3">
      <c r="A81" s="130" t="s">
        <v>269</v>
      </c>
      <c r="B81" s="81" t="s">
        <v>270</v>
      </c>
      <c r="C81" s="81" t="s">
        <v>70</v>
      </c>
      <c r="D81" s="82" t="s">
        <v>271</v>
      </c>
      <c r="E81" s="49">
        <v>2.5</v>
      </c>
      <c r="F81" s="23">
        <v>4.1100000000000003</v>
      </c>
      <c r="G81" s="118" t="str">
        <f>+IF(AND(ISBLANK(E81),ISBLANK(F81)),"Introducir Meta e Resultado",IF(ISBLANK(E81),"Introducir Meta",IF(ISBLANK(F81),"Introducir Resultado",IF(F81&gt;=E81,"Meta Conseguida","Meta Non Conseguida"))))</f>
        <v>Meta Conseguida</v>
      </c>
      <c r="I81" s="49">
        <v>2.5</v>
      </c>
      <c r="J81" s="23">
        <v>4.1100000000000003</v>
      </c>
      <c r="K81" s="118" t="str">
        <f>+IF(AND(ISBLANK(I81),ISBLANK(J81)),"Introducir Meta e Resultado",IF(ISBLANK(I81),"Introducir Meta",IF(ISBLANK(J81),"Introducir Resultado",IF(J81&gt;=I81,"Meta Conseguida","Meta Non Conseguida"))))</f>
        <v>Meta Conseguida</v>
      </c>
    </row>
    <row r="82" spans="1:11" ht="41.4" x14ac:dyDescent="0.3">
      <c r="A82" s="131" t="s">
        <v>272</v>
      </c>
      <c r="B82" s="21" t="s">
        <v>273</v>
      </c>
      <c r="C82" s="21" t="s">
        <v>161</v>
      </c>
      <c r="D82" s="94" t="s">
        <v>274</v>
      </c>
      <c r="E82" s="95">
        <f>+COUNTA(E83:E86)</f>
        <v>4</v>
      </c>
      <c r="F82" s="69">
        <f>+COUNTIF(G83:G86,"Meta Conseguida")</f>
        <v>3</v>
      </c>
      <c r="G82" s="119" t="str">
        <f>+IF(F82=0,"Ningunha Meta Alcanzada",IF(F82=E82,"Meta Totalmente Alcanzada",IF(F82&gt;0,"Meta Parcialmente Alcanzada")))</f>
        <v>Meta Parcialmente Alcanzada</v>
      </c>
      <c r="I82" s="95">
        <f>+COUNTA(I83:I86)</f>
        <v>4</v>
      </c>
      <c r="J82" s="69">
        <f>+COUNTIF(K83:K86,"Meta Conseguida")</f>
        <v>4</v>
      </c>
      <c r="K82" s="119" t="str">
        <f>+IF(J82=0,"Ningunha Meta Alcanzada",IF(J82=I82,"Meta Totalmente Alcanzada",IF(J82&gt;0,"Meta Parcialmente Alcanzada")))</f>
        <v>Meta Totalmente Alcanzada</v>
      </c>
    </row>
    <row r="83" spans="1:11" ht="82.8" x14ac:dyDescent="0.3">
      <c r="A83" s="128" t="s">
        <v>275</v>
      </c>
      <c r="B83" s="71" t="s">
        <v>276</v>
      </c>
      <c r="C83" s="71" t="s">
        <v>161</v>
      </c>
      <c r="D83" s="160" t="s">
        <v>277</v>
      </c>
      <c r="E83" s="97">
        <v>2.5</v>
      </c>
      <c r="F83" s="98"/>
      <c r="G83" s="120" t="str">
        <f t="shared" ref="G83:G86" si="26">+IF(AND(ISBLANK(E83),ISBLANK(F83)),"Introducir Meta e Resultado",IF(ISBLANK(E83),"Introducir Meta",IF(ISBLANK(F83),"Introducir Resultado",IF(F83&gt;=E83,"Meta Conseguida","Meta Non Conseguida"))))</f>
        <v>Introducir Resultado</v>
      </c>
      <c r="I83" s="97">
        <v>2.5</v>
      </c>
      <c r="J83" s="98">
        <v>3.1428571428571428</v>
      </c>
      <c r="K83" s="120" t="str">
        <f t="shared" ref="K83:K86" si="27">+IF(AND(ISBLANK(I83),ISBLANK(J83)),"Introducir Meta e Resultado",IF(ISBLANK(I83),"Introducir Meta",IF(ISBLANK(J83),"Introducir Resultado",IF(J83&gt;=I83,"Meta Conseguida","Meta Non Conseguida"))))</f>
        <v>Meta Conseguida</v>
      </c>
    </row>
    <row r="84" spans="1:11" ht="82.8" x14ac:dyDescent="0.3">
      <c r="A84" s="128" t="s">
        <v>278</v>
      </c>
      <c r="B84" s="71" t="s">
        <v>279</v>
      </c>
      <c r="C84" s="71" t="s">
        <v>161</v>
      </c>
      <c r="D84" s="160" t="s">
        <v>280</v>
      </c>
      <c r="E84" s="97">
        <v>2.5</v>
      </c>
      <c r="F84" s="98">
        <v>3.96</v>
      </c>
      <c r="G84" s="120" t="str">
        <f t="shared" si="26"/>
        <v>Meta Conseguida</v>
      </c>
      <c r="I84" s="97">
        <v>2.5</v>
      </c>
      <c r="J84" s="98">
        <v>3.8275862068965516</v>
      </c>
      <c r="K84" s="120" t="str">
        <f t="shared" si="27"/>
        <v>Meta Conseguida</v>
      </c>
    </row>
    <row r="85" spans="1:11" ht="82.8" x14ac:dyDescent="0.3">
      <c r="A85" s="128" t="s">
        <v>281</v>
      </c>
      <c r="B85" s="71" t="s">
        <v>282</v>
      </c>
      <c r="C85" s="71" t="s">
        <v>161</v>
      </c>
      <c r="D85" s="160" t="s">
        <v>283</v>
      </c>
      <c r="E85" s="97">
        <v>2.5</v>
      </c>
      <c r="F85" s="98">
        <v>2.85</v>
      </c>
      <c r="G85" s="120" t="str">
        <f t="shared" si="26"/>
        <v>Meta Conseguida</v>
      </c>
      <c r="I85" s="97">
        <v>2.5</v>
      </c>
      <c r="J85" s="98">
        <v>3.3711340206185567</v>
      </c>
      <c r="K85" s="120" t="str">
        <f t="shared" si="27"/>
        <v>Meta Conseguida</v>
      </c>
    </row>
    <row r="86" spans="1:11" ht="82.8" x14ac:dyDescent="0.3">
      <c r="A86" s="129" t="s">
        <v>281</v>
      </c>
      <c r="B86" s="71" t="s">
        <v>284</v>
      </c>
      <c r="C86" s="79" t="s">
        <v>161</v>
      </c>
      <c r="D86" s="160" t="s">
        <v>285</v>
      </c>
      <c r="E86" s="97">
        <v>2.5</v>
      </c>
      <c r="F86" s="98">
        <v>3</v>
      </c>
      <c r="G86" s="120" t="str">
        <f t="shared" si="26"/>
        <v>Meta Conseguida</v>
      </c>
      <c r="I86" s="97">
        <v>2.5</v>
      </c>
      <c r="J86" s="98">
        <v>3.4</v>
      </c>
      <c r="K86" s="120" t="str">
        <f t="shared" si="27"/>
        <v>Meta Conseguida</v>
      </c>
    </row>
    <row r="87" spans="1:11" ht="69" x14ac:dyDescent="0.3">
      <c r="A87" s="145" t="s">
        <v>286</v>
      </c>
      <c r="B87" s="111" t="s">
        <v>287</v>
      </c>
      <c r="C87" s="111" t="s">
        <v>52</v>
      </c>
      <c r="D87" s="153" t="s">
        <v>288</v>
      </c>
      <c r="E87" s="112" t="s">
        <v>13</v>
      </c>
      <c r="F87" s="50">
        <v>409</v>
      </c>
      <c r="G87" s="126" t="str">
        <f t="shared" ref="G87:G88" si="28">+IF(ISBLANK(F87),"Introducir Resultado","Indicador Completado")</f>
        <v>Indicador Completado</v>
      </c>
      <c r="I87" s="112" t="s">
        <v>13</v>
      </c>
      <c r="J87" s="50">
        <v>416</v>
      </c>
      <c r="K87" s="126" t="str">
        <f t="shared" ref="K87:K88" si="29">+IF(ISBLANK(J87),"Introducir Resultado","Indicador Completado")</f>
        <v>Indicador Completado</v>
      </c>
    </row>
    <row r="88" spans="1:11" ht="69" x14ac:dyDescent="0.3">
      <c r="A88" s="145" t="s">
        <v>289</v>
      </c>
      <c r="B88" s="111" t="s">
        <v>290</v>
      </c>
      <c r="C88" s="111" t="s">
        <v>70</v>
      </c>
      <c r="D88" s="153" t="s">
        <v>291</v>
      </c>
      <c r="E88" s="112" t="s">
        <v>13</v>
      </c>
      <c r="F88" s="50">
        <v>42</v>
      </c>
      <c r="G88" s="126" t="str">
        <f t="shared" si="28"/>
        <v>Indicador Completado</v>
      </c>
      <c r="I88" s="112" t="s">
        <v>13</v>
      </c>
      <c r="J88" s="50"/>
      <c r="K88" s="126" t="str">
        <f t="shared" si="29"/>
        <v>Introducir Resultado</v>
      </c>
    </row>
    <row r="89" spans="1:11" x14ac:dyDescent="0.3">
      <c r="A89" s="113"/>
      <c r="B89" s="114"/>
      <c r="C89" s="114"/>
      <c r="D89" s="115"/>
      <c r="E89" s="15"/>
      <c r="F89" s="116"/>
      <c r="G89" s="117"/>
    </row>
    <row r="91" spans="1:11" x14ac:dyDescent="0.3">
      <c r="A91" s="132"/>
      <c r="B91" t="s">
        <v>292</v>
      </c>
    </row>
  </sheetData>
  <mergeCells count="5">
    <mergeCell ref="A2:G2"/>
    <mergeCell ref="A4:B4"/>
    <mergeCell ref="C4:D4"/>
    <mergeCell ref="E4:G4"/>
    <mergeCell ref="I4:K4"/>
  </mergeCells>
  <conditionalFormatting sqref="F1">
    <cfRule type="cellIs" dxfId="1738" priority="435" operator="equal">
      <formula>0</formula>
    </cfRule>
    <cfRule type="cellIs" dxfId="1737" priority="436" operator="lessThan">
      <formula>$E1</formula>
    </cfRule>
    <cfRule type="cellIs" dxfId="1736" priority="437" operator="greaterThanOrEqual">
      <formula>$E1</formula>
    </cfRule>
  </conditionalFormatting>
  <conditionalFormatting sqref="F7">
    <cfRule type="cellIs" dxfId="1735" priority="292" operator="greaterThanOrEqual">
      <formula>E7</formula>
    </cfRule>
    <cfRule type="cellIs" dxfId="1734" priority="291" operator="lessThan">
      <formula>E7</formula>
    </cfRule>
    <cfRule type="cellIs" dxfId="1733" priority="290" operator="equal">
      <formula>0</formula>
    </cfRule>
  </conditionalFormatting>
  <conditionalFormatting sqref="F8">
    <cfRule type="cellIs" dxfId="1732" priority="261" operator="equal">
      <formula>0</formula>
    </cfRule>
    <cfRule type="cellIs" dxfId="1731" priority="262" operator="greaterThanOrEqual">
      <formula>E8</formula>
    </cfRule>
    <cfRule type="cellIs" dxfId="1730" priority="263" operator="lessThan">
      <formula>E8</formula>
    </cfRule>
  </conditionalFormatting>
  <conditionalFormatting sqref="F9">
    <cfRule type="cellIs" dxfId="1729" priority="281" operator="lessThan">
      <formula>E9</formula>
    </cfRule>
    <cfRule type="cellIs" dxfId="1728" priority="282" operator="greaterThanOrEqual">
      <formula>E9</formula>
    </cfRule>
  </conditionalFormatting>
  <conditionalFormatting sqref="F9:F11">
    <cfRule type="cellIs" dxfId="1727" priority="267" operator="equal">
      <formula>0</formula>
    </cfRule>
  </conditionalFormatting>
  <conditionalFormatting sqref="F10">
    <cfRule type="cellIs" dxfId="1726" priority="269" operator="greaterThanOrEqual">
      <formula>E10</formula>
    </cfRule>
    <cfRule type="cellIs" dxfId="1725" priority="268" operator="lessThan">
      <formula>E10</formula>
    </cfRule>
  </conditionalFormatting>
  <conditionalFormatting sqref="F11">
    <cfRule type="cellIs" dxfId="1724" priority="284" operator="greaterThanOrEqual">
      <formula>$E11</formula>
    </cfRule>
    <cfRule type="cellIs" dxfId="1723" priority="283" operator="lessThan">
      <formula>$E11</formula>
    </cfRule>
  </conditionalFormatting>
  <conditionalFormatting sqref="F12">
    <cfRule type="cellIs" dxfId="1722" priority="251" operator="equal">
      <formula>0</formula>
    </cfRule>
    <cfRule type="cellIs" dxfId="1721" priority="252" operator="greaterThanOrEqual">
      <formula>E12</formula>
    </cfRule>
    <cfRule type="cellIs" dxfId="1720" priority="253" operator="lessThan">
      <formula>E12</formula>
    </cfRule>
  </conditionalFormatting>
  <conditionalFormatting sqref="F13">
    <cfRule type="cellIs" dxfId="1719" priority="259" operator="lessThan">
      <formula>E13</formula>
    </cfRule>
    <cfRule type="cellIs" dxfId="1718" priority="260" operator="greaterThanOrEqual">
      <formula>E13</formula>
    </cfRule>
  </conditionalFormatting>
  <conditionalFormatting sqref="F13:F15">
    <cfRule type="cellIs" dxfId="1717" priority="236" operator="equal">
      <formula>0</formula>
    </cfRule>
  </conditionalFormatting>
  <conditionalFormatting sqref="F14">
    <cfRule type="cellIs" dxfId="1716" priority="257" operator="lessThan">
      <formula>E14</formula>
    </cfRule>
    <cfRule type="cellIs" dxfId="1715" priority="258" operator="greaterThanOrEqual">
      <formula>E14</formula>
    </cfRule>
  </conditionalFormatting>
  <conditionalFormatting sqref="F16">
    <cfRule type="cellIs" dxfId="1714" priority="275" operator="equal">
      <formula>0</formula>
    </cfRule>
    <cfRule type="cellIs" dxfId="1713" priority="276" operator="greaterThanOrEqual">
      <formula>E16</formula>
    </cfRule>
    <cfRule type="cellIs" dxfId="1712" priority="277" operator="lessThan">
      <formula>E16</formula>
    </cfRule>
  </conditionalFormatting>
  <conditionalFormatting sqref="F17">
    <cfRule type="cellIs" dxfId="1711" priority="279" operator="lessThan">
      <formula>E17</formula>
    </cfRule>
    <cfRule type="cellIs" dxfId="1710" priority="280" operator="greaterThanOrEqual">
      <formula>E17</formula>
    </cfRule>
  </conditionalFormatting>
  <conditionalFormatting sqref="F17:F18">
    <cfRule type="cellIs" dxfId="1709" priority="278" operator="equal">
      <formula>0</formula>
    </cfRule>
  </conditionalFormatting>
  <conditionalFormatting sqref="F18">
    <cfRule type="cellIs" dxfId="1708" priority="285" operator="lessThan">
      <formula>E18</formula>
    </cfRule>
    <cfRule type="cellIs" dxfId="1707" priority="286" operator="greaterThanOrEqual">
      <formula>E18</formula>
    </cfRule>
  </conditionalFormatting>
  <conditionalFormatting sqref="F20">
    <cfRule type="cellIs" dxfId="1706" priority="245" operator="equal">
      <formula>0</formula>
    </cfRule>
    <cfRule type="cellIs" dxfId="1705" priority="247" operator="lessThan">
      <formula>E20</formula>
    </cfRule>
    <cfRule type="cellIs" dxfId="1704" priority="246" operator="greaterThanOrEqual">
      <formula>E20</formula>
    </cfRule>
  </conditionalFormatting>
  <conditionalFormatting sqref="F21">
    <cfRule type="cellIs" dxfId="1703" priority="274" operator="greaterThanOrEqual">
      <formula>E21</formula>
    </cfRule>
    <cfRule type="cellIs" dxfId="1702" priority="273" operator="lessThan">
      <formula>E21</formula>
    </cfRule>
  </conditionalFormatting>
  <conditionalFormatting sqref="F21:F22">
    <cfRule type="cellIs" dxfId="1701" priority="270" operator="equal">
      <formula>0</formula>
    </cfRule>
  </conditionalFormatting>
  <conditionalFormatting sqref="F22">
    <cfRule type="cellIs" dxfId="1700" priority="272" operator="greaterThanOrEqual">
      <formula>E22</formula>
    </cfRule>
    <cfRule type="cellIs" dxfId="1699" priority="271" operator="lessThan">
      <formula>E22</formula>
    </cfRule>
  </conditionalFormatting>
  <conditionalFormatting sqref="F24">
    <cfRule type="cellIs" dxfId="1698" priority="359" operator="lessThan">
      <formula>E24</formula>
    </cfRule>
    <cfRule type="cellIs" dxfId="1697" priority="357" operator="equal">
      <formula>0</formula>
    </cfRule>
    <cfRule type="cellIs" dxfId="1696" priority="358" operator="greaterThanOrEqual">
      <formula>E24</formula>
    </cfRule>
  </conditionalFormatting>
  <conditionalFormatting sqref="F25">
    <cfRule type="cellIs" dxfId="1695" priority="348" operator="equal">
      <formula>0</formula>
    </cfRule>
    <cfRule type="cellIs" dxfId="1694" priority="349" operator="lessThan">
      <formula>E25</formula>
    </cfRule>
    <cfRule type="cellIs" dxfId="1693" priority="350" operator="greaterThanOrEqual">
      <formula>E25</formula>
    </cfRule>
  </conditionalFormatting>
  <conditionalFormatting sqref="F26">
    <cfRule type="cellIs" dxfId="1692" priority="351" operator="equal">
      <formula>0</formula>
    </cfRule>
    <cfRule type="cellIs" dxfId="1691" priority="352" operator="lessThanOrEqual">
      <formula>E26</formula>
    </cfRule>
    <cfRule type="cellIs" dxfId="1690" priority="353" operator="greaterThan">
      <formula>E26</formula>
    </cfRule>
  </conditionalFormatting>
  <conditionalFormatting sqref="F27:F30">
    <cfRule type="cellIs" dxfId="1689" priority="345" operator="equal">
      <formula>0</formula>
    </cfRule>
    <cfRule type="cellIs" dxfId="1688" priority="347" operator="greaterThanOrEqual">
      <formula>$E27</formula>
    </cfRule>
    <cfRule type="cellIs" dxfId="1687" priority="346" operator="lessThan">
      <formula>$E27</formula>
    </cfRule>
  </conditionalFormatting>
  <conditionalFormatting sqref="F32">
    <cfRule type="cellIs" dxfId="1686" priority="389" operator="lessThan">
      <formula>E32</formula>
    </cfRule>
    <cfRule type="cellIs" dxfId="1685" priority="390" operator="greaterThanOrEqual">
      <formula>E32</formula>
    </cfRule>
  </conditionalFormatting>
  <conditionalFormatting sqref="F32:F33">
    <cfRule type="cellIs" dxfId="1684" priority="388" operator="equal">
      <formula>0</formula>
    </cfRule>
  </conditionalFormatting>
  <conditionalFormatting sqref="F33">
    <cfRule type="cellIs" dxfId="1683" priority="391" operator="lessThan">
      <formula>E33</formula>
    </cfRule>
    <cfRule type="cellIs" dxfId="1682" priority="392" operator="greaterThanOrEqual">
      <formula>E33</formula>
    </cfRule>
  </conditionalFormatting>
  <conditionalFormatting sqref="F35">
    <cfRule type="cellIs" dxfId="1681" priority="386" operator="lessThan">
      <formula>E35</formula>
    </cfRule>
    <cfRule type="cellIs" dxfId="1680" priority="387" operator="greaterThanOrEqual">
      <formula>E35</formula>
    </cfRule>
  </conditionalFormatting>
  <conditionalFormatting sqref="F35:F36">
    <cfRule type="cellIs" dxfId="1679" priority="383" operator="equal">
      <formula>0</formula>
    </cfRule>
  </conditionalFormatting>
  <conditionalFormatting sqref="F36">
    <cfRule type="cellIs" dxfId="1678" priority="384" operator="lessThan">
      <formula>E36</formula>
    </cfRule>
    <cfRule type="cellIs" dxfId="1677" priority="385" operator="greaterThanOrEqual">
      <formula>E36</formula>
    </cfRule>
  </conditionalFormatting>
  <conditionalFormatting sqref="F37">
    <cfRule type="cellIs" dxfId="1676" priority="433" operator="lessThan">
      <formula>$E37</formula>
    </cfRule>
    <cfRule type="cellIs" dxfId="1675" priority="434" operator="greaterThanOrEqual">
      <formula>$E37</formula>
    </cfRule>
    <cfRule type="cellIs" dxfId="1674" priority="432" operator="equal">
      <formula>0</formula>
    </cfRule>
  </conditionalFormatting>
  <conditionalFormatting sqref="F38:F40">
    <cfRule type="cellIs" dxfId="1673" priority="378" operator="equal">
      <formula>0</formula>
    </cfRule>
    <cfRule type="cellIs" dxfId="1672" priority="380" operator="greaterThanOrEqual">
      <formula>E38</formula>
    </cfRule>
    <cfRule type="cellIs" dxfId="1671" priority="379" operator="lessThan">
      <formula>E38</formula>
    </cfRule>
  </conditionalFormatting>
  <conditionalFormatting sqref="F46">
    <cfRule type="cellIs" dxfId="1670" priority="428" operator="equal">
      <formula>0</formula>
    </cfRule>
    <cfRule type="cellIs" dxfId="1669" priority="429" operator="lessThan">
      <formula>E46</formula>
    </cfRule>
    <cfRule type="cellIs" dxfId="1668" priority="430" operator="greaterThanOrEqual">
      <formula>E46</formula>
    </cfRule>
  </conditionalFormatting>
  <conditionalFormatting sqref="F47:F51">
    <cfRule type="cellIs" dxfId="1667" priority="226" operator="greaterThanOrEqual">
      <formula>E47</formula>
    </cfRule>
    <cfRule type="cellIs" dxfId="1666" priority="225" operator="lessThan">
      <formula>E47</formula>
    </cfRule>
    <cfRule type="cellIs" dxfId="1665" priority="224" operator="equal">
      <formula>0</formula>
    </cfRule>
  </conditionalFormatting>
  <conditionalFormatting sqref="F50:F51">
    <cfRule type="cellIs" dxfId="1664" priority="219" operator="lessThan">
      <formula>E50</formula>
    </cfRule>
    <cfRule type="cellIs" dxfId="1663" priority="220" operator="greaterThanOrEqual">
      <formula>E50</formula>
    </cfRule>
    <cfRule type="cellIs" dxfId="1662" priority="218" operator="equal">
      <formula>0</formula>
    </cfRule>
  </conditionalFormatting>
  <conditionalFormatting sqref="F52:F53">
    <cfRule type="cellIs" dxfId="1661" priority="372" operator="equal">
      <formula>0</formula>
    </cfRule>
    <cfRule type="cellIs" dxfId="1660" priority="374" operator="greaterThan">
      <formula>E52</formula>
    </cfRule>
    <cfRule type="cellIs" dxfId="1659" priority="373" operator="lessThanOrEqual">
      <formula>E52</formula>
    </cfRule>
  </conditionalFormatting>
  <conditionalFormatting sqref="F54">
    <cfRule type="cellIs" dxfId="1658" priority="425" operator="equal">
      <formula>0</formula>
    </cfRule>
    <cfRule type="cellIs" dxfId="1657" priority="427" operator="greaterThanOrEqual">
      <formula>$E54</formula>
    </cfRule>
    <cfRule type="cellIs" dxfId="1656" priority="426" operator="lessThan">
      <formula>$E54</formula>
    </cfRule>
  </conditionalFormatting>
  <conditionalFormatting sqref="F55:F58">
    <cfRule type="cellIs" dxfId="1655" priority="343" operator="lessThan">
      <formula>E55</formula>
    </cfRule>
    <cfRule type="cellIs" dxfId="1654" priority="342" operator="equal">
      <formula>0</formula>
    </cfRule>
    <cfRule type="cellIs" dxfId="1653" priority="344" operator="greaterThanOrEqual">
      <formula>E55</formula>
    </cfRule>
  </conditionalFormatting>
  <conditionalFormatting sqref="F59">
    <cfRule type="cellIs" dxfId="1652" priority="420" operator="lessThan">
      <formula>E59</formula>
    </cfRule>
    <cfRule type="cellIs" dxfId="1651" priority="421" operator="greaterThanOrEqual">
      <formula>E59</formula>
    </cfRule>
    <cfRule type="cellIs" dxfId="1650" priority="419" operator="equal">
      <formula>0</formula>
    </cfRule>
  </conditionalFormatting>
  <conditionalFormatting sqref="F60:F63">
    <cfRule type="cellIs" dxfId="1649" priority="335" operator="greaterThanOrEqual">
      <formula>E60</formula>
    </cfRule>
    <cfRule type="cellIs" dxfId="1648" priority="334" operator="lessThan">
      <formula>E60</formula>
    </cfRule>
  </conditionalFormatting>
  <conditionalFormatting sqref="F60:F64">
    <cfRule type="cellIs" dxfId="1647" priority="333" operator="equal">
      <formula>0</formula>
    </cfRule>
  </conditionalFormatting>
  <conditionalFormatting sqref="F64">
    <cfRule type="cellIs" dxfId="1646" priority="394" operator="greaterThanOrEqual">
      <formula>E64</formula>
    </cfRule>
    <cfRule type="cellIs" dxfId="1645" priority="393" operator="lessThan">
      <formula>E64</formula>
    </cfRule>
  </conditionalFormatting>
  <conditionalFormatting sqref="F65">
    <cfRule type="cellIs" dxfId="1644" priority="413" operator="equal">
      <formula>0</formula>
    </cfRule>
    <cfRule type="cellIs" dxfId="1643" priority="415" operator="greaterThanOrEqual">
      <formula>$E65</formula>
    </cfRule>
    <cfRule type="cellIs" dxfId="1642" priority="414" operator="lessThan">
      <formula>$E65</formula>
    </cfRule>
  </conditionalFormatting>
  <conditionalFormatting sqref="F66:F69">
    <cfRule type="cellIs" dxfId="1641" priority="341" operator="greaterThanOrEqual">
      <formula>E66</formula>
    </cfRule>
    <cfRule type="cellIs" dxfId="1640" priority="340" operator="lessThan">
      <formula>E66</formula>
    </cfRule>
    <cfRule type="cellIs" dxfId="1639" priority="339" operator="equal">
      <formula>0</formula>
    </cfRule>
  </conditionalFormatting>
  <conditionalFormatting sqref="F71">
    <cfRule type="cellIs" dxfId="1638" priority="306" operator="greaterThanOrEqual">
      <formula>E71</formula>
    </cfRule>
    <cfRule type="cellIs" dxfId="1637" priority="305" operator="lessThan">
      <formula>E71</formula>
    </cfRule>
    <cfRule type="cellIs" dxfId="1636" priority="304" operator="equal">
      <formula>0</formula>
    </cfRule>
  </conditionalFormatting>
  <conditionalFormatting sqref="F73">
    <cfRule type="cellIs" dxfId="1635" priority="302" operator="lessThan">
      <formula>E73</formula>
    </cfRule>
    <cfRule type="cellIs" dxfId="1634" priority="303" operator="greaterThanOrEqual">
      <formula>E73</formula>
    </cfRule>
  </conditionalFormatting>
  <conditionalFormatting sqref="F73:F74">
    <cfRule type="cellIs" dxfId="1633" priority="299" operator="equal">
      <formula>0</formula>
    </cfRule>
  </conditionalFormatting>
  <conditionalFormatting sqref="F74">
    <cfRule type="cellIs" dxfId="1632" priority="301" operator="greaterThanOrEqual">
      <formula>E74</formula>
    </cfRule>
    <cfRule type="cellIs" dxfId="1631" priority="300" operator="lessThan">
      <formula>E74</formula>
    </cfRule>
  </conditionalFormatting>
  <conditionalFormatting sqref="F75">
    <cfRule type="cellIs" dxfId="1630" priority="409" operator="greaterThanOrEqual">
      <formula>$E75</formula>
    </cfRule>
    <cfRule type="cellIs" dxfId="1629" priority="408" operator="lessThan">
      <formula>$E75</formula>
    </cfRule>
    <cfRule type="cellIs" dxfId="1628" priority="407" operator="equal">
      <formula>0</formula>
    </cfRule>
  </conditionalFormatting>
  <conditionalFormatting sqref="F76:F79">
    <cfRule type="cellIs" dxfId="1627" priority="368" operator="lessThan">
      <formula>E76</formula>
    </cfRule>
    <cfRule type="cellIs" dxfId="1626" priority="369" operator="greaterThanOrEqual">
      <formula>E76</formula>
    </cfRule>
  </conditionalFormatting>
  <conditionalFormatting sqref="F76:F81">
    <cfRule type="cellIs" dxfId="1625" priority="296" operator="equal">
      <formula>0</formula>
    </cfRule>
  </conditionalFormatting>
  <conditionalFormatting sqref="F80">
    <cfRule type="cellIs" dxfId="1624" priority="307" operator="lessThan">
      <formula>E80</formula>
    </cfRule>
    <cfRule type="cellIs" dxfId="1623" priority="308" operator="greaterThanOrEqual">
      <formula>E80</formula>
    </cfRule>
  </conditionalFormatting>
  <conditionalFormatting sqref="F81">
    <cfRule type="cellIs" dxfId="1622" priority="298" operator="greaterThanOrEqual">
      <formula>E81</formula>
    </cfRule>
    <cfRule type="cellIs" dxfId="1621" priority="297" operator="lessThan">
      <formula>E81</formula>
    </cfRule>
  </conditionalFormatting>
  <conditionalFormatting sqref="F82">
    <cfRule type="cellIs" dxfId="1620" priority="362" operator="equal">
      <formula>0</formula>
    </cfRule>
    <cfRule type="cellIs" dxfId="1619" priority="363" operator="lessThan">
      <formula>$E82</formula>
    </cfRule>
    <cfRule type="cellIs" dxfId="1618" priority="364" operator="greaterThanOrEqual">
      <formula>$E82</formula>
    </cfRule>
  </conditionalFormatting>
  <conditionalFormatting sqref="F83:F86">
    <cfRule type="cellIs" dxfId="1617" priority="337" operator="lessThan">
      <formula>E83</formula>
    </cfRule>
    <cfRule type="cellIs" dxfId="1616" priority="338" operator="greaterThanOrEqual">
      <formula>E83</formula>
    </cfRule>
    <cfRule type="cellIs" dxfId="1615" priority="336" operator="equal">
      <formula>0</formula>
    </cfRule>
  </conditionalFormatting>
  <conditionalFormatting sqref="G7">
    <cfRule type="cellIs" dxfId="1614" priority="244" operator="equal">
      <formula>"Meta non Conseguida"</formula>
    </cfRule>
    <cfRule type="cellIs" dxfId="1613" priority="242" operator="equal">
      <formula>"Introducir resultado"</formula>
    </cfRule>
    <cfRule type="cellIs" dxfId="1612" priority="243" operator="equal">
      <formula>"Meta Conseguida"</formula>
    </cfRule>
  </conditionalFormatting>
  <conditionalFormatting sqref="G8">
    <cfRule type="cellIs" dxfId="1611" priority="265" operator="equal">
      <formula>"Meta Parcialmente Alcanzada"</formula>
    </cfRule>
    <cfRule type="cellIs" dxfId="1610" priority="264" operator="equal">
      <formula>"Meta Totalmente Alcanzada"</formula>
    </cfRule>
    <cfRule type="cellIs" dxfId="1609" priority="266" operator="equal">
      <formula>"Ningunha Meta Alcanzada"</formula>
    </cfRule>
  </conditionalFormatting>
  <conditionalFormatting sqref="G9:G10">
    <cfRule type="cellIs" dxfId="1608" priority="240" operator="equal">
      <formula>"Meta Conseguida"</formula>
    </cfRule>
    <cfRule type="cellIs" dxfId="1607" priority="239" operator="equal">
      <formula>"Introducir resultado"</formula>
    </cfRule>
    <cfRule type="cellIs" dxfId="1606" priority="241" operator="equal">
      <formula>"Meta non Conseguida"</formula>
    </cfRule>
  </conditionalFormatting>
  <conditionalFormatting sqref="G12">
    <cfRule type="cellIs" dxfId="1605" priority="255" operator="equal">
      <formula>"Meta Parcialmente Alcanzada"</formula>
    </cfRule>
    <cfRule type="cellIs" dxfId="1604" priority="256" operator="equal">
      <formula>"Ningunha Meta Alcanzada"</formula>
    </cfRule>
    <cfRule type="cellIs" dxfId="1603" priority="254" operator="equal">
      <formula>"Meta Totalmente Alcanzada"</formula>
    </cfRule>
  </conditionalFormatting>
  <conditionalFormatting sqref="G13:G14">
    <cfRule type="cellIs" dxfId="1602" priority="238" operator="equal">
      <formula>"Meta non Conseguida"</formula>
    </cfRule>
    <cfRule type="cellIs" dxfId="1601" priority="237" operator="equal">
      <formula>"Meta Conseguida"</formula>
    </cfRule>
  </conditionalFormatting>
  <conditionalFormatting sqref="G13:G15">
    <cfRule type="cellIs" dxfId="1600" priority="233" operator="equal">
      <formula>"Introducir resultado"</formula>
    </cfRule>
  </conditionalFormatting>
  <conditionalFormatting sqref="G15">
    <cfRule type="cellIs" dxfId="1599" priority="235" operator="equal">
      <formula>"Meta no Conseguida"</formula>
    </cfRule>
    <cfRule type="cellIs" dxfId="1598" priority="234" operator="equal">
      <formula>"Resultado Introducido"</formula>
    </cfRule>
  </conditionalFormatting>
  <conditionalFormatting sqref="G16">
    <cfRule type="cellIs" dxfId="1597" priority="289" operator="equal">
      <formula>"Ningunha Meta Alcanzada"</formula>
    </cfRule>
    <cfRule type="cellIs" dxfId="1596" priority="287" operator="equal">
      <formula>"Meta Totalmente Alcanzada"</formula>
    </cfRule>
    <cfRule type="cellIs" dxfId="1595" priority="288" operator="equal">
      <formula>"Meta Parcialmente Alcanzada"</formula>
    </cfRule>
  </conditionalFormatting>
  <conditionalFormatting sqref="G17:G18">
    <cfRule type="cellIs" dxfId="1594" priority="232" operator="equal">
      <formula>"Meta non Conseguida"</formula>
    </cfRule>
    <cfRule type="cellIs" dxfId="1593" priority="231" operator="equal">
      <formula>"Meta Conseguida"</formula>
    </cfRule>
    <cfRule type="cellIs" dxfId="1592" priority="230" operator="equal">
      <formula>"Introducir resultado"</formula>
    </cfRule>
  </conditionalFormatting>
  <conditionalFormatting sqref="G20">
    <cfRule type="cellIs" dxfId="1591" priority="248" operator="equal">
      <formula>"Meta Totalmente Alcanzada"</formula>
    </cfRule>
    <cfRule type="cellIs" dxfId="1590" priority="250" operator="equal">
      <formula>"Ningunha Meta Alcanzada"</formula>
    </cfRule>
    <cfRule type="cellIs" dxfId="1589" priority="249" operator="equal">
      <formula>"Meta Parcialmente Alcanzada"</formula>
    </cfRule>
  </conditionalFormatting>
  <conditionalFormatting sqref="G21:G22">
    <cfRule type="cellIs" dxfId="1588" priority="229" operator="equal">
      <formula>"Meta non Conseguida"</formula>
    </cfRule>
    <cfRule type="cellIs" dxfId="1587" priority="228" operator="equal">
      <formula>"Meta Conseguida"</formula>
    </cfRule>
    <cfRule type="cellIs" dxfId="1586" priority="227" operator="equal">
      <formula>"Introducir resultado"</formula>
    </cfRule>
  </conditionalFormatting>
  <conditionalFormatting sqref="G24">
    <cfRule type="cellIs" dxfId="1585" priority="356" operator="equal">
      <formula>"Ningunha Meta Alcanzada"</formula>
    </cfRule>
    <cfRule type="cellIs" dxfId="1584" priority="355" operator="equal">
      <formula>"Meta Parcialmente Alcanzada"</formula>
    </cfRule>
    <cfRule type="cellIs" dxfId="1583" priority="354" operator="equal">
      <formula>"Meta Totalmente Alcanzada"</formula>
    </cfRule>
  </conditionalFormatting>
  <conditionalFormatting sqref="G25:G30">
    <cfRule type="cellIs" dxfId="1582" priority="327" operator="equal">
      <formula>"Introducir resultado"</formula>
    </cfRule>
    <cfRule type="cellIs" dxfId="1581" priority="328" operator="equal">
      <formula>"Meta Conseguida"</formula>
    </cfRule>
    <cfRule type="cellIs" dxfId="1580" priority="329" operator="equal">
      <formula>"Meta non Conseguida"</formula>
    </cfRule>
  </conditionalFormatting>
  <conditionalFormatting sqref="G32:G33">
    <cfRule type="cellIs" dxfId="1579" priority="324" operator="equal">
      <formula>"Introducir resultado"</formula>
    </cfRule>
    <cfRule type="cellIs" dxfId="1578" priority="325" operator="equal">
      <formula>"Meta Conseguida"</formula>
    </cfRule>
    <cfRule type="cellIs" dxfId="1577" priority="326" operator="equal">
      <formula>"Meta non Conseguida"</formula>
    </cfRule>
  </conditionalFormatting>
  <conditionalFormatting sqref="G35:G36">
    <cfRule type="cellIs" dxfId="1576" priority="332" operator="equal">
      <formula>"Meta non Conseguida"</formula>
    </cfRule>
    <cfRule type="cellIs" dxfId="1575" priority="331" operator="equal">
      <formula>"Meta Conseguida"</formula>
    </cfRule>
    <cfRule type="cellIs" dxfId="1574" priority="330" operator="equal">
      <formula>"Introducir resultado"</formula>
    </cfRule>
  </conditionalFormatting>
  <conditionalFormatting sqref="G37">
    <cfRule type="cellIs" dxfId="1573" priority="403" operator="equal">
      <formula>"Ningunha Meta Alcanzada"</formula>
    </cfRule>
    <cfRule type="cellIs" dxfId="1572" priority="402" operator="equal">
      <formula>"Meta Parcialmente Alcanzada"</formula>
    </cfRule>
    <cfRule type="cellIs" dxfId="1571" priority="401" operator="equal">
      <formula>"Meta Totalmente Alcanzada"</formula>
    </cfRule>
  </conditionalFormatting>
  <conditionalFormatting sqref="G38:G40">
    <cfRule type="cellIs" dxfId="1570" priority="381" operator="equal">
      <formula>"Meta Conseguida"</formula>
    </cfRule>
    <cfRule type="cellIs" dxfId="1569" priority="382" operator="equal">
      <formula>"Meta non Conseguida"</formula>
    </cfRule>
  </conditionalFormatting>
  <conditionalFormatting sqref="G38:G41">
    <cfRule type="cellIs" dxfId="1568" priority="375" operator="equal">
      <formula>"Introducir resultado"</formula>
    </cfRule>
  </conditionalFormatting>
  <conditionalFormatting sqref="G41">
    <cfRule type="cellIs" dxfId="1567" priority="376" operator="equal">
      <formula>"Indicador Completado"</formula>
    </cfRule>
    <cfRule type="cellIs" dxfId="1566" priority="377" operator="equal">
      <formula>"Meta no Conseguida"</formula>
    </cfRule>
  </conditionalFormatting>
  <conditionalFormatting sqref="G46">
    <cfRule type="cellIs" dxfId="1565" priority="400" operator="equal">
      <formula>"Ningunha Meta Alcanzada"</formula>
    </cfRule>
    <cfRule type="cellIs" dxfId="1564" priority="399" operator="equal">
      <formula>"Meta Parcialmente Alcanzada"</formula>
    </cfRule>
    <cfRule type="cellIs" dxfId="1563" priority="398" operator="equal">
      <formula>"Meta Totalmente Alcanzada"</formula>
    </cfRule>
  </conditionalFormatting>
  <conditionalFormatting sqref="G47">
    <cfRule type="cellIs" dxfId="1562" priority="431" operator="equal">
      <formula>"Meta noN Conseguida"</formula>
    </cfRule>
  </conditionalFormatting>
  <conditionalFormatting sqref="G47:G53">
    <cfRule type="cellIs" dxfId="1561" priority="221" operator="equal">
      <formula>"Introducir resultado"</formula>
    </cfRule>
    <cfRule type="cellIs" dxfId="1560" priority="222" operator="equal">
      <formula>"Meta Conseguida"</formula>
    </cfRule>
  </conditionalFormatting>
  <conditionalFormatting sqref="G48:G53">
    <cfRule type="cellIs" dxfId="1559" priority="223" operator="equal">
      <formula>"Meta non Conseguida"</formula>
    </cfRule>
  </conditionalFormatting>
  <conditionalFormatting sqref="G54">
    <cfRule type="cellIs" dxfId="1558" priority="396" operator="equal">
      <formula>"Meta Parcialmente Alcanzada"</formula>
    </cfRule>
    <cfRule type="cellIs" dxfId="1557" priority="395" operator="equal">
      <formula>"Meta Totalmente Alcanzada"</formula>
    </cfRule>
    <cfRule type="cellIs" dxfId="1556" priority="397" operator="equal">
      <formula>"Ningunha Meta Alcanzada"</formula>
    </cfRule>
  </conditionalFormatting>
  <conditionalFormatting sqref="G55:G58">
    <cfRule type="cellIs" dxfId="1555" priority="406" operator="equal">
      <formula>"Meta non Conseguida"</formula>
    </cfRule>
    <cfRule type="cellIs" dxfId="1554" priority="405" operator="equal">
      <formula>"Meta Conseguida"</formula>
    </cfRule>
    <cfRule type="cellIs" dxfId="1553" priority="404" operator="equal">
      <formula>"Introducir resultado"</formula>
    </cfRule>
  </conditionalFormatting>
  <conditionalFormatting sqref="G59">
    <cfRule type="cellIs" dxfId="1552" priority="422" operator="equal">
      <formula>"Meta Totalmente Alcanzada"</formula>
    </cfRule>
    <cfRule type="cellIs" dxfId="1551" priority="424" operator="equal">
      <formula>"Ningunha Meta Alcanzada"</formula>
    </cfRule>
    <cfRule type="cellIs" dxfId="1550" priority="423" operator="equal">
      <formula>"Meta Parcialmente Alcanzada"</formula>
    </cfRule>
  </conditionalFormatting>
  <conditionalFormatting sqref="G60:G64">
    <cfRule type="cellIs" dxfId="1549" priority="322" operator="equal">
      <formula>"Meta Conseguida"</formula>
    </cfRule>
    <cfRule type="cellIs" dxfId="1548" priority="323" operator="equal">
      <formula>"Meta non Conseguida"</formula>
    </cfRule>
    <cfRule type="cellIs" dxfId="1547" priority="321" operator="equal">
      <formula>"Introducir resultado"</formula>
    </cfRule>
  </conditionalFormatting>
  <conditionalFormatting sqref="G65">
    <cfRule type="cellIs" dxfId="1546" priority="416" operator="equal">
      <formula>"Meta Totalmente Alcanzada"</formula>
    </cfRule>
    <cfRule type="cellIs" dxfId="1545" priority="417" operator="equal">
      <formula>"Meta Parcialmente Alcanzada"</formula>
    </cfRule>
    <cfRule type="cellIs" dxfId="1544" priority="418" operator="equal">
      <formula>"Ningunha Meta Alcanzada"</formula>
    </cfRule>
  </conditionalFormatting>
  <conditionalFormatting sqref="G66:G69">
    <cfRule type="cellIs" dxfId="1543" priority="371" operator="equal">
      <formula>"Meta non Conseguida"</formula>
    </cfRule>
    <cfRule type="cellIs" dxfId="1542" priority="370" operator="equal">
      <formula>"Meta Conseguida"</formula>
    </cfRule>
  </conditionalFormatting>
  <conditionalFormatting sqref="G66:G74">
    <cfRule type="cellIs" dxfId="1541" priority="312" operator="equal">
      <formula>"Introducir resultado"</formula>
    </cfRule>
  </conditionalFormatting>
  <conditionalFormatting sqref="G70">
    <cfRule type="cellIs" dxfId="1540" priority="320" operator="equal">
      <formula>"Meta no Conseguida"</formula>
    </cfRule>
    <cfRule type="cellIs" dxfId="1539" priority="319" operator="equal">
      <formula>"Indicador Completado"</formula>
    </cfRule>
  </conditionalFormatting>
  <conditionalFormatting sqref="G71">
    <cfRule type="cellIs" dxfId="1538" priority="316" operator="equal">
      <formula>"Meta non Conseguida"</formula>
    </cfRule>
    <cfRule type="cellIs" dxfId="1537" priority="315" operator="equal">
      <formula>"Meta Conseguida"</formula>
    </cfRule>
  </conditionalFormatting>
  <conditionalFormatting sqref="G72">
    <cfRule type="cellIs" dxfId="1536" priority="318" operator="equal">
      <formula>"Meta no Conseguida"</formula>
    </cfRule>
    <cfRule type="cellIs" dxfId="1535" priority="317" operator="equal">
      <formula>"Indicador Completado"</formula>
    </cfRule>
  </conditionalFormatting>
  <conditionalFormatting sqref="G73:G74">
    <cfRule type="cellIs" dxfId="1534" priority="313" operator="equal">
      <formula>"Meta Conseguida"</formula>
    </cfRule>
    <cfRule type="cellIs" dxfId="1533" priority="314" operator="equal">
      <formula>"Meta non Conseguida"</formula>
    </cfRule>
  </conditionalFormatting>
  <conditionalFormatting sqref="G75">
    <cfRule type="cellIs" dxfId="1532" priority="412" operator="equal">
      <formula>"Ningunha Meta Alcanzada"</formula>
    </cfRule>
    <cfRule type="cellIs" dxfId="1531" priority="411" operator="equal">
      <formula>"Meta Parcialmente Alcanzada"</formula>
    </cfRule>
    <cfRule type="cellIs" dxfId="1530" priority="410" operator="equal">
      <formula>"Meta Totalmente Alcanzada"</formula>
    </cfRule>
  </conditionalFormatting>
  <conditionalFormatting sqref="G76:G81">
    <cfRule type="cellIs" dxfId="1529" priority="311" operator="equal">
      <formula>"Meta non Conseguida"</formula>
    </cfRule>
    <cfRule type="cellIs" dxfId="1528" priority="310" operator="equal">
      <formula>"Meta Conseguida"</formula>
    </cfRule>
    <cfRule type="cellIs" dxfId="1527" priority="309" operator="equal">
      <formula>"Introducir resultado"</formula>
    </cfRule>
  </conditionalFormatting>
  <conditionalFormatting sqref="G82">
    <cfRule type="cellIs" dxfId="1526" priority="365" operator="equal">
      <formula>"Meta Totalmente Alcanzada"</formula>
    </cfRule>
    <cfRule type="cellIs" dxfId="1525" priority="367" operator="equal">
      <formula>"Ningunha Meta Alcanzada"</formula>
    </cfRule>
    <cfRule type="cellIs" dxfId="1524" priority="366" operator="equal">
      <formula>"Meta Parcialmente Alcanzada"</formula>
    </cfRule>
  </conditionalFormatting>
  <conditionalFormatting sqref="G83:G86">
    <cfRule type="cellIs" dxfId="1523" priority="360" operator="equal">
      <formula>"Meta Conseguida"</formula>
    </cfRule>
    <cfRule type="cellIs" dxfId="1522" priority="361" operator="equal">
      <formula>"Meta non Conseguida"</formula>
    </cfRule>
  </conditionalFormatting>
  <conditionalFormatting sqref="G83:G88">
    <cfRule type="cellIs" dxfId="1521" priority="293" operator="equal">
      <formula>"Introducir resultado"</formula>
    </cfRule>
  </conditionalFormatting>
  <conditionalFormatting sqref="G87:G88">
    <cfRule type="cellIs" dxfId="1520" priority="295" operator="equal">
      <formula>"Meta no Conseguida"</formula>
    </cfRule>
    <cfRule type="cellIs" dxfId="1519" priority="294" operator="equal">
      <formula>"Indicador Completado"</formula>
    </cfRule>
  </conditionalFormatting>
  <conditionalFormatting sqref="J7">
    <cfRule type="cellIs" dxfId="1518" priority="73" operator="equal">
      <formula>0</formula>
    </cfRule>
    <cfRule type="cellIs" dxfId="1517" priority="74" operator="lessThan">
      <formula>I7</formula>
    </cfRule>
    <cfRule type="cellIs" dxfId="1516" priority="75" operator="greaterThanOrEqual">
      <formula>I7</formula>
    </cfRule>
  </conditionalFormatting>
  <conditionalFormatting sqref="J8">
    <cfRule type="cellIs" dxfId="1515" priority="44" operator="equal">
      <formula>0</formula>
    </cfRule>
    <cfRule type="cellIs" dxfId="1514" priority="45" operator="greaterThanOrEqual">
      <formula>I8</formula>
    </cfRule>
    <cfRule type="cellIs" dxfId="1513" priority="46" operator="lessThan">
      <formula>I8</formula>
    </cfRule>
  </conditionalFormatting>
  <conditionalFormatting sqref="J9">
    <cfRule type="cellIs" dxfId="1512" priority="64" operator="lessThan">
      <formula>I9</formula>
    </cfRule>
    <cfRule type="cellIs" dxfId="1511" priority="65" operator="greaterThanOrEqual">
      <formula>I9</formula>
    </cfRule>
  </conditionalFormatting>
  <conditionalFormatting sqref="J9:J11">
    <cfRule type="cellIs" dxfId="1510" priority="50" operator="equal">
      <formula>0</formula>
    </cfRule>
  </conditionalFormatting>
  <conditionalFormatting sqref="J10">
    <cfRule type="cellIs" dxfId="1509" priority="52" operator="greaterThanOrEqual">
      <formula>I10</formula>
    </cfRule>
    <cfRule type="cellIs" dxfId="1508" priority="51" operator="lessThan">
      <formula>I10</formula>
    </cfRule>
  </conditionalFormatting>
  <conditionalFormatting sqref="J11">
    <cfRule type="cellIs" dxfId="1507" priority="67" operator="greaterThanOrEqual">
      <formula>$E11</formula>
    </cfRule>
    <cfRule type="cellIs" dxfId="1506" priority="66" operator="lessThan">
      <formula>$E11</formula>
    </cfRule>
  </conditionalFormatting>
  <conditionalFormatting sqref="J12">
    <cfRule type="cellIs" dxfId="1505" priority="35" operator="greaterThanOrEqual">
      <formula>I12</formula>
    </cfRule>
    <cfRule type="cellIs" dxfId="1504" priority="36" operator="lessThan">
      <formula>I12</formula>
    </cfRule>
    <cfRule type="cellIs" dxfId="1503" priority="34" operator="equal">
      <formula>0</formula>
    </cfRule>
  </conditionalFormatting>
  <conditionalFormatting sqref="J13">
    <cfRule type="cellIs" dxfId="1502" priority="42" operator="lessThan">
      <formula>I13</formula>
    </cfRule>
    <cfRule type="cellIs" dxfId="1501" priority="43" operator="greaterThanOrEqual">
      <formula>I13</formula>
    </cfRule>
  </conditionalFormatting>
  <conditionalFormatting sqref="J13:J15">
    <cfRule type="cellIs" dxfId="1500" priority="19" operator="equal">
      <formula>0</formula>
    </cfRule>
  </conditionalFormatting>
  <conditionalFormatting sqref="J14">
    <cfRule type="cellIs" dxfId="1499" priority="41" operator="greaterThanOrEqual">
      <formula>I14</formula>
    </cfRule>
    <cfRule type="cellIs" dxfId="1498" priority="40" operator="lessThan">
      <formula>I14</formula>
    </cfRule>
  </conditionalFormatting>
  <conditionalFormatting sqref="J16">
    <cfRule type="cellIs" dxfId="1497" priority="58" operator="equal">
      <formula>0</formula>
    </cfRule>
    <cfRule type="cellIs" dxfId="1496" priority="59" operator="greaterThanOrEqual">
      <formula>I16</formula>
    </cfRule>
    <cfRule type="cellIs" dxfId="1495" priority="60" operator="lessThan">
      <formula>I16</formula>
    </cfRule>
  </conditionalFormatting>
  <conditionalFormatting sqref="J17">
    <cfRule type="cellIs" dxfId="1494" priority="62" operator="lessThan">
      <formula>I17</formula>
    </cfRule>
    <cfRule type="cellIs" dxfId="1493" priority="63" operator="greaterThanOrEqual">
      <formula>I17</formula>
    </cfRule>
  </conditionalFormatting>
  <conditionalFormatting sqref="J17:J18">
    <cfRule type="cellIs" dxfId="1492" priority="61" operator="equal">
      <formula>0</formula>
    </cfRule>
  </conditionalFormatting>
  <conditionalFormatting sqref="J18">
    <cfRule type="cellIs" dxfId="1491" priority="68" operator="lessThan">
      <formula>I18</formula>
    </cfRule>
    <cfRule type="cellIs" dxfId="1490" priority="69" operator="greaterThanOrEqual">
      <formula>I18</formula>
    </cfRule>
  </conditionalFormatting>
  <conditionalFormatting sqref="J20">
    <cfRule type="cellIs" dxfId="1489" priority="30" operator="lessThan">
      <formula>I20</formula>
    </cfRule>
    <cfRule type="cellIs" dxfId="1488" priority="28" operator="equal">
      <formula>0</formula>
    </cfRule>
    <cfRule type="cellIs" dxfId="1487" priority="29" operator="greaterThanOrEqual">
      <formula>I20</formula>
    </cfRule>
  </conditionalFormatting>
  <conditionalFormatting sqref="J21">
    <cfRule type="cellIs" dxfId="1486" priority="57" operator="greaterThanOrEqual">
      <formula>I21</formula>
    </cfRule>
    <cfRule type="cellIs" dxfId="1485" priority="56" operator="lessThan">
      <formula>I21</formula>
    </cfRule>
  </conditionalFormatting>
  <conditionalFormatting sqref="J21:J22">
    <cfRule type="cellIs" dxfId="1484" priority="53" operator="equal">
      <formula>0</formula>
    </cfRule>
  </conditionalFormatting>
  <conditionalFormatting sqref="J22">
    <cfRule type="cellIs" dxfId="1483" priority="54" operator="lessThan">
      <formula>I22</formula>
    </cfRule>
    <cfRule type="cellIs" dxfId="1482" priority="55" operator="greaterThanOrEqual">
      <formula>I22</formula>
    </cfRule>
  </conditionalFormatting>
  <conditionalFormatting sqref="J24">
    <cfRule type="cellIs" dxfId="1481" priority="140" operator="equal">
      <formula>0</formula>
    </cfRule>
    <cfRule type="cellIs" dxfId="1480" priority="141" operator="greaterThanOrEqual">
      <formula>I24</formula>
    </cfRule>
    <cfRule type="cellIs" dxfId="1479" priority="142" operator="lessThan">
      <formula>I24</formula>
    </cfRule>
  </conditionalFormatting>
  <conditionalFormatting sqref="J25">
    <cfRule type="cellIs" dxfId="1478" priority="133" operator="greaterThanOrEqual">
      <formula>I25</formula>
    </cfRule>
    <cfRule type="cellIs" dxfId="1477" priority="132" operator="lessThan">
      <formula>I25</formula>
    </cfRule>
    <cfRule type="cellIs" dxfId="1476" priority="131" operator="equal">
      <formula>0</formula>
    </cfRule>
  </conditionalFormatting>
  <conditionalFormatting sqref="J26">
    <cfRule type="cellIs" dxfId="1475" priority="136" operator="greaterThan">
      <formula>I26</formula>
    </cfRule>
    <cfRule type="cellIs" dxfId="1474" priority="135" operator="lessThanOrEqual">
      <formula>I26</formula>
    </cfRule>
    <cfRule type="cellIs" dxfId="1473" priority="134" operator="equal">
      <formula>0</formula>
    </cfRule>
  </conditionalFormatting>
  <conditionalFormatting sqref="J27:J30">
    <cfRule type="cellIs" dxfId="1472" priority="130" operator="greaterThanOrEqual">
      <formula>$E27</formula>
    </cfRule>
    <cfRule type="cellIs" dxfId="1471" priority="129" operator="lessThan">
      <formula>$E27</formula>
    </cfRule>
    <cfRule type="cellIs" dxfId="1470" priority="128" operator="equal">
      <formula>0</formula>
    </cfRule>
  </conditionalFormatting>
  <conditionalFormatting sqref="J32">
    <cfRule type="cellIs" dxfId="1469" priority="172" operator="lessThan">
      <formula>I32</formula>
    </cfRule>
    <cfRule type="cellIs" dxfId="1468" priority="173" operator="greaterThanOrEqual">
      <formula>I32</formula>
    </cfRule>
  </conditionalFormatting>
  <conditionalFormatting sqref="J32:J33">
    <cfRule type="cellIs" dxfId="1467" priority="171" operator="equal">
      <formula>0</formula>
    </cfRule>
  </conditionalFormatting>
  <conditionalFormatting sqref="J33">
    <cfRule type="cellIs" dxfId="1466" priority="174" operator="lessThan">
      <formula>I33</formula>
    </cfRule>
    <cfRule type="cellIs" dxfId="1465" priority="175" operator="greaterThanOrEqual">
      <formula>I33</formula>
    </cfRule>
  </conditionalFormatting>
  <conditionalFormatting sqref="J35">
    <cfRule type="cellIs" dxfId="1464" priority="169" operator="lessThan">
      <formula>I35</formula>
    </cfRule>
    <cfRule type="cellIs" dxfId="1463" priority="170" operator="greaterThanOrEqual">
      <formula>I35</formula>
    </cfRule>
  </conditionalFormatting>
  <conditionalFormatting sqref="J35:J36">
    <cfRule type="cellIs" dxfId="1462" priority="166" operator="equal">
      <formula>0</formula>
    </cfRule>
  </conditionalFormatting>
  <conditionalFormatting sqref="J36">
    <cfRule type="cellIs" dxfId="1461" priority="168" operator="greaterThanOrEqual">
      <formula>I36</formula>
    </cfRule>
    <cfRule type="cellIs" dxfId="1460" priority="167" operator="lessThan">
      <formula>I36</formula>
    </cfRule>
  </conditionalFormatting>
  <conditionalFormatting sqref="J37">
    <cfRule type="cellIs" dxfId="1459" priority="215" operator="equal">
      <formula>0</formula>
    </cfRule>
    <cfRule type="cellIs" dxfId="1458" priority="216" operator="lessThan">
      <formula>$E37</formula>
    </cfRule>
    <cfRule type="cellIs" dxfId="1457" priority="217" operator="greaterThanOrEqual">
      <formula>$E37</formula>
    </cfRule>
  </conditionalFormatting>
  <conditionalFormatting sqref="J38:J40">
    <cfRule type="cellIs" dxfId="1456" priority="162" operator="lessThan">
      <formula>I38</formula>
    </cfRule>
    <cfRule type="cellIs" dxfId="1455" priority="163" operator="greaterThanOrEqual">
      <formula>I38</formula>
    </cfRule>
    <cfRule type="cellIs" dxfId="1454" priority="161" operator="equal">
      <formula>0</formula>
    </cfRule>
  </conditionalFormatting>
  <conditionalFormatting sqref="J46">
    <cfRule type="cellIs" dxfId="1453" priority="213" operator="greaterThanOrEqual">
      <formula>I46</formula>
    </cfRule>
    <cfRule type="cellIs" dxfId="1452" priority="211" operator="equal">
      <formula>0</formula>
    </cfRule>
    <cfRule type="cellIs" dxfId="1451" priority="212" operator="lessThan">
      <formula>I46</formula>
    </cfRule>
  </conditionalFormatting>
  <conditionalFormatting sqref="J47:J51">
    <cfRule type="cellIs" dxfId="1450" priority="9" operator="greaterThanOrEqual">
      <formula>I47</formula>
    </cfRule>
    <cfRule type="cellIs" dxfId="1449" priority="7" operator="equal">
      <formula>0</formula>
    </cfRule>
    <cfRule type="cellIs" dxfId="1448" priority="8" operator="lessThan">
      <formula>I47</formula>
    </cfRule>
  </conditionalFormatting>
  <conditionalFormatting sqref="J50:J51">
    <cfRule type="cellIs" dxfId="1447" priority="2" operator="lessThan">
      <formula>I50</formula>
    </cfRule>
    <cfRule type="cellIs" dxfId="1446" priority="1" operator="equal">
      <formula>0</formula>
    </cfRule>
    <cfRule type="cellIs" dxfId="1445" priority="3" operator="greaterThanOrEqual">
      <formula>I50</formula>
    </cfRule>
  </conditionalFormatting>
  <conditionalFormatting sqref="J52:J53">
    <cfRule type="cellIs" dxfId="1444" priority="156" operator="lessThanOrEqual">
      <formula>I52</formula>
    </cfRule>
    <cfRule type="cellIs" dxfId="1443" priority="157" operator="greaterThan">
      <formula>I52</formula>
    </cfRule>
    <cfRule type="cellIs" dxfId="1442" priority="155" operator="equal">
      <formula>0</formula>
    </cfRule>
  </conditionalFormatting>
  <conditionalFormatting sqref="J54">
    <cfRule type="cellIs" dxfId="1441" priority="210" operator="greaterThanOrEqual">
      <formula>$E54</formula>
    </cfRule>
    <cfRule type="cellIs" dxfId="1440" priority="209" operator="lessThan">
      <formula>$E54</formula>
    </cfRule>
    <cfRule type="cellIs" dxfId="1439" priority="208" operator="equal">
      <formula>0</formula>
    </cfRule>
  </conditionalFormatting>
  <conditionalFormatting sqref="J55:J58">
    <cfRule type="cellIs" dxfId="1438" priority="126" operator="lessThan">
      <formula>I55</formula>
    </cfRule>
    <cfRule type="cellIs" dxfId="1437" priority="127" operator="greaterThanOrEqual">
      <formula>I55</formula>
    </cfRule>
    <cfRule type="cellIs" dxfId="1436" priority="125" operator="equal">
      <formula>0</formula>
    </cfRule>
  </conditionalFormatting>
  <conditionalFormatting sqref="J59">
    <cfRule type="cellIs" dxfId="1435" priority="203" operator="lessThan">
      <formula>I59</formula>
    </cfRule>
    <cfRule type="cellIs" dxfId="1434" priority="204" operator="greaterThanOrEqual">
      <formula>I59</formula>
    </cfRule>
    <cfRule type="cellIs" dxfId="1433" priority="202" operator="equal">
      <formula>0</formula>
    </cfRule>
  </conditionalFormatting>
  <conditionalFormatting sqref="J60:J63">
    <cfRule type="cellIs" dxfId="1432" priority="118" operator="greaterThanOrEqual">
      <formula>I60</formula>
    </cfRule>
    <cfRule type="cellIs" dxfId="1431" priority="117" operator="lessThan">
      <formula>I60</formula>
    </cfRule>
  </conditionalFormatting>
  <conditionalFormatting sqref="J60:J64">
    <cfRule type="cellIs" dxfId="1430" priority="116" operator="equal">
      <formula>0</formula>
    </cfRule>
  </conditionalFormatting>
  <conditionalFormatting sqref="J64">
    <cfRule type="cellIs" dxfId="1429" priority="176" operator="lessThan">
      <formula>I64</formula>
    </cfRule>
    <cfRule type="cellIs" dxfId="1428" priority="177" operator="greaterThanOrEqual">
      <formula>I64</formula>
    </cfRule>
  </conditionalFormatting>
  <conditionalFormatting sqref="J65">
    <cfRule type="cellIs" dxfId="1427" priority="196" operator="equal">
      <formula>0</formula>
    </cfRule>
    <cfRule type="cellIs" dxfId="1426" priority="198" operator="greaterThanOrEqual">
      <formula>$E65</formula>
    </cfRule>
    <cfRule type="cellIs" dxfId="1425" priority="197" operator="lessThan">
      <formula>$E65</formula>
    </cfRule>
  </conditionalFormatting>
  <conditionalFormatting sqref="J66:J69">
    <cfRule type="cellIs" dxfId="1424" priority="124" operator="greaterThanOrEqual">
      <formula>I66</formula>
    </cfRule>
    <cfRule type="cellIs" dxfId="1423" priority="123" operator="lessThan">
      <formula>I66</formula>
    </cfRule>
    <cfRule type="cellIs" dxfId="1422" priority="122" operator="equal">
      <formula>0</formula>
    </cfRule>
  </conditionalFormatting>
  <conditionalFormatting sqref="J71">
    <cfRule type="cellIs" dxfId="1421" priority="87" operator="equal">
      <formula>0</formula>
    </cfRule>
    <cfRule type="cellIs" dxfId="1420" priority="88" operator="lessThan">
      <formula>I71</formula>
    </cfRule>
    <cfRule type="cellIs" dxfId="1419" priority="89" operator="greaterThanOrEqual">
      <formula>I71</formula>
    </cfRule>
  </conditionalFormatting>
  <conditionalFormatting sqref="J73">
    <cfRule type="cellIs" dxfId="1418" priority="85" operator="lessThan">
      <formula>I73</formula>
    </cfRule>
    <cfRule type="cellIs" dxfId="1417" priority="86" operator="greaterThanOrEqual">
      <formula>I73</formula>
    </cfRule>
  </conditionalFormatting>
  <conditionalFormatting sqref="J73:J74">
    <cfRule type="cellIs" dxfId="1416" priority="82" operator="equal">
      <formula>0</formula>
    </cfRule>
  </conditionalFormatting>
  <conditionalFormatting sqref="J74">
    <cfRule type="cellIs" dxfId="1415" priority="83" operator="lessThan">
      <formula>I74</formula>
    </cfRule>
    <cfRule type="cellIs" dxfId="1414" priority="84" operator="greaterThanOrEqual">
      <formula>I74</formula>
    </cfRule>
  </conditionalFormatting>
  <conditionalFormatting sqref="J75">
    <cfRule type="cellIs" dxfId="1413" priority="191" operator="lessThan">
      <formula>$E75</formula>
    </cfRule>
    <cfRule type="cellIs" dxfId="1412" priority="190" operator="equal">
      <formula>0</formula>
    </cfRule>
    <cfRule type="cellIs" dxfId="1411" priority="192" operator="greaterThanOrEqual">
      <formula>$E75</formula>
    </cfRule>
  </conditionalFormatting>
  <conditionalFormatting sqref="J76:J79">
    <cfRule type="cellIs" dxfId="1410" priority="151" operator="lessThan">
      <formula>I76</formula>
    </cfRule>
    <cfRule type="cellIs" dxfId="1409" priority="152" operator="greaterThanOrEqual">
      <formula>I76</formula>
    </cfRule>
  </conditionalFormatting>
  <conditionalFormatting sqref="J76:J81">
    <cfRule type="cellIs" dxfId="1408" priority="79" operator="equal">
      <formula>0</formula>
    </cfRule>
  </conditionalFormatting>
  <conditionalFormatting sqref="J80">
    <cfRule type="cellIs" dxfId="1407" priority="90" operator="lessThan">
      <formula>I80</formula>
    </cfRule>
    <cfRule type="cellIs" dxfId="1406" priority="91" operator="greaterThanOrEqual">
      <formula>I80</formula>
    </cfRule>
  </conditionalFormatting>
  <conditionalFormatting sqref="J81">
    <cfRule type="cellIs" dxfId="1405" priority="80" operator="lessThan">
      <formula>I81</formula>
    </cfRule>
    <cfRule type="cellIs" dxfId="1404" priority="81" operator="greaterThanOrEqual">
      <formula>I81</formula>
    </cfRule>
  </conditionalFormatting>
  <conditionalFormatting sqref="J82">
    <cfRule type="cellIs" dxfId="1403" priority="145" operator="equal">
      <formula>0</formula>
    </cfRule>
    <cfRule type="cellIs" dxfId="1402" priority="147" operator="greaterThanOrEqual">
      <formula>$E82</formula>
    </cfRule>
    <cfRule type="cellIs" dxfId="1401" priority="146" operator="lessThan">
      <formula>$E82</formula>
    </cfRule>
  </conditionalFormatting>
  <conditionalFormatting sqref="J83:J86">
    <cfRule type="cellIs" dxfId="1400" priority="120" operator="lessThan">
      <formula>I83</formula>
    </cfRule>
    <cfRule type="cellIs" dxfId="1399" priority="119" operator="equal">
      <formula>0</formula>
    </cfRule>
    <cfRule type="cellIs" dxfId="1398" priority="121" operator="greaterThanOrEqual">
      <formula>I83</formula>
    </cfRule>
  </conditionalFormatting>
  <conditionalFormatting sqref="K7">
    <cfRule type="cellIs" dxfId="1397" priority="26" operator="equal">
      <formula>"Meta Conseguida"</formula>
    </cfRule>
    <cfRule type="cellIs" dxfId="1396" priority="25" operator="equal">
      <formula>"Introducir resultado"</formula>
    </cfRule>
    <cfRule type="cellIs" dxfId="1395" priority="27" operator="equal">
      <formula>"Meta non Conseguida"</formula>
    </cfRule>
  </conditionalFormatting>
  <conditionalFormatting sqref="K8">
    <cfRule type="cellIs" dxfId="1394" priority="49" operator="equal">
      <formula>"Ningunha Meta Alcanzada"</formula>
    </cfRule>
    <cfRule type="cellIs" dxfId="1393" priority="48" operator="equal">
      <formula>"Meta Parcialmente Alcanzada"</formula>
    </cfRule>
    <cfRule type="cellIs" dxfId="1392" priority="47" operator="equal">
      <formula>"Meta Totalmente Alcanzada"</formula>
    </cfRule>
  </conditionalFormatting>
  <conditionalFormatting sqref="K9:K10">
    <cfRule type="cellIs" dxfId="1391" priority="22" operator="equal">
      <formula>"Introducir resultado"</formula>
    </cfRule>
    <cfRule type="cellIs" dxfId="1390" priority="23" operator="equal">
      <formula>"Meta Conseguida"</formula>
    </cfRule>
    <cfRule type="cellIs" dxfId="1389" priority="24" operator="equal">
      <formula>"Meta non Conseguida"</formula>
    </cfRule>
  </conditionalFormatting>
  <conditionalFormatting sqref="K12">
    <cfRule type="cellIs" dxfId="1388" priority="37" operator="equal">
      <formula>"Meta Totalmente Alcanzada"</formula>
    </cfRule>
    <cfRule type="cellIs" dxfId="1387" priority="39" operator="equal">
      <formula>"Ningunha Meta Alcanzada"</formula>
    </cfRule>
    <cfRule type="cellIs" dxfId="1386" priority="38" operator="equal">
      <formula>"Meta Parcialmente Alcanzada"</formula>
    </cfRule>
  </conditionalFormatting>
  <conditionalFormatting sqref="K13:K14">
    <cfRule type="cellIs" dxfId="1385" priority="20" operator="equal">
      <formula>"Meta Conseguida"</formula>
    </cfRule>
    <cfRule type="cellIs" dxfId="1384" priority="21" operator="equal">
      <formula>"Meta non Conseguida"</formula>
    </cfRule>
  </conditionalFormatting>
  <conditionalFormatting sqref="K13:K15">
    <cfRule type="cellIs" dxfId="1383" priority="16" operator="equal">
      <formula>"Introducir resultado"</formula>
    </cfRule>
  </conditionalFormatting>
  <conditionalFormatting sqref="K15">
    <cfRule type="cellIs" dxfId="1382" priority="18" operator="equal">
      <formula>"Meta no Conseguida"</formula>
    </cfRule>
    <cfRule type="cellIs" dxfId="1381" priority="17" operator="equal">
      <formula>"Resultado Introducido"</formula>
    </cfRule>
  </conditionalFormatting>
  <conditionalFormatting sqref="K16">
    <cfRule type="cellIs" dxfId="1380" priority="71" operator="equal">
      <formula>"Meta Parcialmente Alcanzada"</formula>
    </cfRule>
    <cfRule type="cellIs" dxfId="1379" priority="72" operator="equal">
      <formula>"Ningunha Meta Alcanzada"</formula>
    </cfRule>
    <cfRule type="cellIs" dxfId="1378" priority="70" operator="equal">
      <formula>"Meta Totalmente Alcanzada"</formula>
    </cfRule>
  </conditionalFormatting>
  <conditionalFormatting sqref="K17:K18">
    <cfRule type="cellIs" dxfId="1377" priority="15" operator="equal">
      <formula>"Meta non Conseguida"</formula>
    </cfRule>
    <cfRule type="cellIs" dxfId="1376" priority="14" operator="equal">
      <formula>"Meta Conseguida"</formula>
    </cfRule>
    <cfRule type="cellIs" dxfId="1375" priority="13" operator="equal">
      <formula>"Introducir resultado"</formula>
    </cfRule>
  </conditionalFormatting>
  <conditionalFormatting sqref="K20">
    <cfRule type="cellIs" dxfId="1374" priority="31" operator="equal">
      <formula>"Meta Totalmente Alcanzada"</formula>
    </cfRule>
    <cfRule type="cellIs" dxfId="1373" priority="33" operator="equal">
      <formula>"Ningunha Meta Alcanzada"</formula>
    </cfRule>
    <cfRule type="cellIs" dxfId="1372" priority="32" operator="equal">
      <formula>"Meta Parcialmente Alcanzada"</formula>
    </cfRule>
  </conditionalFormatting>
  <conditionalFormatting sqref="K21:K22">
    <cfRule type="cellIs" dxfId="1371" priority="12" operator="equal">
      <formula>"Meta non Conseguida"</formula>
    </cfRule>
    <cfRule type="cellIs" dxfId="1370" priority="11" operator="equal">
      <formula>"Meta Conseguida"</formula>
    </cfRule>
    <cfRule type="cellIs" dxfId="1369" priority="10" operator="equal">
      <formula>"Introducir resultado"</formula>
    </cfRule>
  </conditionalFormatting>
  <conditionalFormatting sqref="K24">
    <cfRule type="cellIs" dxfId="1368" priority="137" operator="equal">
      <formula>"Meta Totalmente Alcanzada"</formula>
    </cfRule>
    <cfRule type="cellIs" dxfId="1367" priority="138" operator="equal">
      <formula>"Meta Parcialmente Alcanzada"</formula>
    </cfRule>
    <cfRule type="cellIs" dxfId="1366" priority="139" operator="equal">
      <formula>"Ningunha Meta Alcanzada"</formula>
    </cfRule>
  </conditionalFormatting>
  <conditionalFormatting sqref="K25:K30">
    <cfRule type="cellIs" dxfId="1365" priority="112" operator="equal">
      <formula>"Meta non Conseguida"</formula>
    </cfRule>
    <cfRule type="cellIs" dxfId="1364" priority="110" operator="equal">
      <formula>"Introducir resultado"</formula>
    </cfRule>
    <cfRule type="cellIs" dxfId="1363" priority="111" operator="equal">
      <formula>"Meta Conseguida"</formula>
    </cfRule>
  </conditionalFormatting>
  <conditionalFormatting sqref="K32:K33">
    <cfRule type="cellIs" dxfId="1362" priority="108" operator="equal">
      <formula>"Meta Conseguida"</formula>
    </cfRule>
    <cfRule type="cellIs" dxfId="1361" priority="107" operator="equal">
      <formula>"Introducir resultado"</formula>
    </cfRule>
    <cfRule type="cellIs" dxfId="1360" priority="109" operator="equal">
      <formula>"Meta non Conseguida"</formula>
    </cfRule>
  </conditionalFormatting>
  <conditionalFormatting sqref="K35:K36">
    <cfRule type="cellIs" dxfId="1359" priority="115" operator="equal">
      <formula>"Meta non Conseguida"</formula>
    </cfRule>
    <cfRule type="cellIs" dxfId="1358" priority="114" operator="equal">
      <formula>"Meta Conseguida"</formula>
    </cfRule>
    <cfRule type="cellIs" dxfId="1357" priority="113" operator="equal">
      <formula>"Introducir resultado"</formula>
    </cfRule>
  </conditionalFormatting>
  <conditionalFormatting sqref="K37">
    <cfRule type="cellIs" dxfId="1356" priority="186" operator="equal">
      <formula>"Ningunha Meta Alcanzada"</formula>
    </cfRule>
    <cfRule type="cellIs" dxfId="1355" priority="184" operator="equal">
      <formula>"Meta Totalmente Alcanzada"</formula>
    </cfRule>
    <cfRule type="cellIs" dxfId="1354" priority="185" operator="equal">
      <formula>"Meta Parcialmente Alcanzada"</formula>
    </cfRule>
  </conditionalFormatting>
  <conditionalFormatting sqref="K38:K40">
    <cfRule type="cellIs" dxfId="1353" priority="164" operator="equal">
      <formula>"Meta Conseguida"</formula>
    </cfRule>
    <cfRule type="cellIs" dxfId="1352" priority="165" operator="equal">
      <formula>"Meta non Conseguida"</formula>
    </cfRule>
  </conditionalFormatting>
  <conditionalFormatting sqref="K38:K41">
    <cfRule type="cellIs" dxfId="1351" priority="158" operator="equal">
      <formula>"Introducir resultado"</formula>
    </cfRule>
  </conditionalFormatting>
  <conditionalFormatting sqref="K41">
    <cfRule type="cellIs" dxfId="1350" priority="160" operator="equal">
      <formula>"Meta no Conseguida"</formula>
    </cfRule>
    <cfRule type="cellIs" dxfId="1349" priority="159" operator="equal">
      <formula>"Indicador Completado"</formula>
    </cfRule>
  </conditionalFormatting>
  <conditionalFormatting sqref="K46">
    <cfRule type="cellIs" dxfId="1348" priority="182" operator="equal">
      <formula>"Meta Parcialmente Alcanzada"</formula>
    </cfRule>
    <cfRule type="cellIs" dxfId="1347" priority="181" operator="equal">
      <formula>"Meta Totalmente Alcanzada"</formula>
    </cfRule>
    <cfRule type="cellIs" dxfId="1346" priority="183" operator="equal">
      <formula>"Ningunha Meta Alcanzada"</formula>
    </cfRule>
  </conditionalFormatting>
  <conditionalFormatting sqref="K47">
    <cfRule type="cellIs" dxfId="1345" priority="214" operator="equal">
      <formula>"Meta noN Conseguida"</formula>
    </cfRule>
  </conditionalFormatting>
  <conditionalFormatting sqref="K47:K53">
    <cfRule type="cellIs" dxfId="1344" priority="5" operator="equal">
      <formula>"Meta Conseguida"</formula>
    </cfRule>
    <cfRule type="cellIs" dxfId="1343" priority="4" operator="equal">
      <formula>"Introducir resultado"</formula>
    </cfRule>
  </conditionalFormatting>
  <conditionalFormatting sqref="K48:K53">
    <cfRule type="cellIs" dxfId="1342" priority="6" operator="equal">
      <formula>"Meta non Conseguida"</formula>
    </cfRule>
  </conditionalFormatting>
  <conditionalFormatting sqref="K54">
    <cfRule type="cellIs" dxfId="1341" priority="180" operator="equal">
      <formula>"Ningunha Meta Alcanzada"</formula>
    </cfRule>
    <cfRule type="cellIs" dxfId="1340" priority="179" operator="equal">
      <formula>"Meta Parcialmente Alcanzada"</formula>
    </cfRule>
    <cfRule type="cellIs" dxfId="1339" priority="178" operator="equal">
      <formula>"Meta Totalmente Alcanzada"</formula>
    </cfRule>
  </conditionalFormatting>
  <conditionalFormatting sqref="K55:K58">
    <cfRule type="cellIs" dxfId="1338" priority="187" operator="equal">
      <formula>"Introducir resultado"</formula>
    </cfRule>
    <cfRule type="cellIs" dxfId="1337" priority="188" operator="equal">
      <formula>"Meta Conseguida"</formula>
    </cfRule>
    <cfRule type="cellIs" dxfId="1336" priority="189" operator="equal">
      <formula>"Meta non Conseguida"</formula>
    </cfRule>
  </conditionalFormatting>
  <conditionalFormatting sqref="K59">
    <cfRule type="cellIs" dxfId="1335" priority="207" operator="equal">
      <formula>"Ningunha Meta Alcanzada"</formula>
    </cfRule>
    <cfRule type="cellIs" dxfId="1334" priority="205" operator="equal">
      <formula>"Meta Totalmente Alcanzada"</formula>
    </cfRule>
    <cfRule type="cellIs" dxfId="1333" priority="206" operator="equal">
      <formula>"Meta Parcialmente Alcanzada"</formula>
    </cfRule>
  </conditionalFormatting>
  <conditionalFormatting sqref="K60:K64">
    <cfRule type="cellIs" dxfId="1332" priority="105" operator="equal">
      <formula>"Meta Conseguida"</formula>
    </cfRule>
    <cfRule type="cellIs" dxfId="1331" priority="104" operator="equal">
      <formula>"Introducir resultado"</formula>
    </cfRule>
    <cfRule type="cellIs" dxfId="1330" priority="106" operator="equal">
      <formula>"Meta non Conseguida"</formula>
    </cfRule>
  </conditionalFormatting>
  <conditionalFormatting sqref="K65">
    <cfRule type="cellIs" dxfId="1329" priority="199" operator="equal">
      <formula>"Meta Totalmente Alcanzada"</formula>
    </cfRule>
    <cfRule type="cellIs" dxfId="1328" priority="200" operator="equal">
      <formula>"Meta Parcialmente Alcanzada"</formula>
    </cfRule>
    <cfRule type="cellIs" dxfId="1327" priority="201" operator="equal">
      <formula>"Ningunha Meta Alcanzada"</formula>
    </cfRule>
  </conditionalFormatting>
  <conditionalFormatting sqref="K66:K69">
    <cfRule type="cellIs" dxfId="1326" priority="154" operator="equal">
      <formula>"Meta non Conseguida"</formula>
    </cfRule>
    <cfRule type="cellIs" dxfId="1325" priority="153" operator="equal">
      <formula>"Meta Conseguida"</formula>
    </cfRule>
  </conditionalFormatting>
  <conditionalFormatting sqref="K66:K74">
    <cfRule type="cellIs" dxfId="1324" priority="95" operator="equal">
      <formula>"Introducir resultado"</formula>
    </cfRule>
  </conditionalFormatting>
  <conditionalFormatting sqref="K70">
    <cfRule type="cellIs" dxfId="1323" priority="103" operator="equal">
      <formula>"Meta no Conseguida"</formula>
    </cfRule>
    <cfRule type="cellIs" dxfId="1322" priority="102" operator="equal">
      <formula>"Indicador Completado"</formula>
    </cfRule>
  </conditionalFormatting>
  <conditionalFormatting sqref="K71">
    <cfRule type="cellIs" dxfId="1321" priority="98" operator="equal">
      <formula>"Meta Conseguida"</formula>
    </cfRule>
    <cfRule type="cellIs" dxfId="1320" priority="99" operator="equal">
      <formula>"Meta non Conseguida"</formula>
    </cfRule>
  </conditionalFormatting>
  <conditionalFormatting sqref="K72">
    <cfRule type="cellIs" dxfId="1319" priority="100" operator="equal">
      <formula>"Indicador Completado"</formula>
    </cfRule>
    <cfRule type="cellIs" dxfId="1318" priority="101" operator="equal">
      <formula>"Meta no Conseguida"</formula>
    </cfRule>
  </conditionalFormatting>
  <conditionalFormatting sqref="K73:K74">
    <cfRule type="cellIs" dxfId="1317" priority="96" operator="equal">
      <formula>"Meta Conseguida"</formula>
    </cfRule>
    <cfRule type="cellIs" dxfId="1316" priority="97" operator="equal">
      <formula>"Meta non Conseguida"</formula>
    </cfRule>
  </conditionalFormatting>
  <conditionalFormatting sqref="K75">
    <cfRule type="cellIs" dxfId="1315" priority="195" operator="equal">
      <formula>"Ningunha Meta Alcanzada"</formula>
    </cfRule>
    <cfRule type="cellIs" dxfId="1314" priority="193" operator="equal">
      <formula>"Meta Totalmente Alcanzada"</formula>
    </cfRule>
    <cfRule type="cellIs" dxfId="1313" priority="194" operator="equal">
      <formula>"Meta Parcialmente Alcanzada"</formula>
    </cfRule>
  </conditionalFormatting>
  <conditionalFormatting sqref="K76:K81">
    <cfRule type="cellIs" dxfId="1312" priority="94" operator="equal">
      <formula>"Meta non Conseguida"</formula>
    </cfRule>
    <cfRule type="cellIs" dxfId="1311" priority="93" operator="equal">
      <formula>"Meta Conseguida"</formula>
    </cfRule>
    <cfRule type="cellIs" dxfId="1310" priority="92" operator="equal">
      <formula>"Introducir resultado"</formula>
    </cfRule>
  </conditionalFormatting>
  <conditionalFormatting sqref="K82">
    <cfRule type="cellIs" dxfId="1309" priority="150" operator="equal">
      <formula>"Ningunha Meta Alcanzada"</formula>
    </cfRule>
    <cfRule type="cellIs" dxfId="1308" priority="149" operator="equal">
      <formula>"Meta Parcialmente Alcanzada"</formula>
    </cfRule>
    <cfRule type="cellIs" dxfId="1307" priority="148" operator="equal">
      <formula>"Meta Totalmente Alcanzada"</formula>
    </cfRule>
  </conditionalFormatting>
  <conditionalFormatting sqref="K83:K86">
    <cfRule type="cellIs" dxfId="1306" priority="143" operator="equal">
      <formula>"Meta Conseguida"</formula>
    </cfRule>
    <cfRule type="cellIs" dxfId="1305" priority="144" operator="equal">
      <formula>"Meta non Conseguida"</formula>
    </cfRule>
  </conditionalFormatting>
  <conditionalFormatting sqref="K83:K88">
    <cfRule type="cellIs" dxfId="1304" priority="76" operator="equal">
      <formula>"Introducir resultado"</formula>
    </cfRule>
  </conditionalFormatting>
  <conditionalFormatting sqref="K87:K88">
    <cfRule type="cellIs" dxfId="1303" priority="77" operator="equal">
      <formula>"Indicador Completado"</formula>
    </cfRule>
    <cfRule type="cellIs" dxfId="1302" priority="78" operator="equal">
      <formula>"Meta no Conseguida"</formula>
    </cfRule>
  </conditionalFormatting>
  <hyperlinks>
    <hyperlink ref="D19" location="Anexos!F2" display="Anexos!F2" xr:uid="{D5C64062-28FD-4B34-82FE-56C9601B2323}"/>
    <hyperlink ref="D31" location="Anexos!Q2" display="Anexos!Q2" xr:uid="{81134074-10A6-45A0-8ABE-BA79DDC37BD5}"/>
    <hyperlink ref="D34" location="Anexos!Q2" display="Anexos!Q2" xr:uid="{65A7169D-A3FD-44A8-B34A-7CD6209DCCCC}"/>
  </hyperlinks>
  <pageMargins left="0.7" right="0.7" top="0.75" bottom="0.75" header="0.3" footer="0.3"/>
  <pageSetup paperSize="9" scale="36" fitToHeight="3" orientation="portrait" r:id="rId1"/>
  <rowBreaks count="2" manualBreakCount="2">
    <brk id="39" max="11" man="1"/>
    <brk id="69" max="16383" man="1"/>
  </row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CB50D-D38E-4381-ABA3-54E2A755B869}">
  <dimension ref="A1:L89"/>
  <sheetViews>
    <sheetView view="pageBreakPreview" topLeftCell="A83" zoomScale="50" zoomScaleNormal="40" zoomScaleSheetLayoutView="50" workbookViewId="0">
      <selection activeCell="C78" sqref="C78"/>
    </sheetView>
  </sheetViews>
  <sheetFormatPr baseColWidth="10" defaultRowHeight="14.4" x14ac:dyDescent="0.3"/>
  <cols>
    <col min="2" max="2" width="48.33203125" customWidth="1"/>
    <col min="3" max="3" width="51.33203125" customWidth="1"/>
    <col min="4" max="4" width="70.44140625" hidden="1" customWidth="1"/>
    <col min="5" max="5" width="11.6640625" customWidth="1"/>
    <col min="6" max="6" width="12.6640625" bestFit="1" customWidth="1"/>
    <col min="7" max="7" width="26.44140625" bestFit="1" customWidth="1"/>
    <col min="8" max="8" width="5.6640625" customWidth="1"/>
    <col min="10" max="10" width="15.109375" customWidth="1"/>
    <col min="11" max="11" width="21.44140625" customWidth="1"/>
  </cols>
  <sheetData>
    <row r="1" spans="1:12" ht="26.4" thickBot="1" x14ac:dyDescent="0.35">
      <c r="A1" s="166" t="s">
        <v>293</v>
      </c>
      <c r="B1" s="167"/>
      <c r="C1" s="167"/>
      <c r="D1" s="167"/>
      <c r="E1" s="167"/>
      <c r="F1" s="167"/>
      <c r="G1" s="168"/>
    </row>
    <row r="2" spans="1:12" ht="26.4" thickBot="1" x14ac:dyDescent="0.35">
      <c r="A2" s="1"/>
      <c r="B2" s="1"/>
      <c r="C2" s="1"/>
      <c r="D2" s="1"/>
      <c r="E2" s="1"/>
      <c r="F2" s="28"/>
      <c r="G2" s="1"/>
    </row>
    <row r="3" spans="1:12" ht="18.600000000000001" thickBot="1" x14ac:dyDescent="0.35">
      <c r="A3" s="169" t="s">
        <v>0</v>
      </c>
      <c r="B3" s="170"/>
      <c r="C3" s="171" t="s">
        <v>1</v>
      </c>
      <c r="D3" s="172"/>
      <c r="E3" s="173" t="s">
        <v>302</v>
      </c>
      <c r="F3" s="174"/>
      <c r="G3" s="172"/>
      <c r="I3" s="173" t="s">
        <v>303</v>
      </c>
      <c r="J3" s="174"/>
      <c r="K3" s="172"/>
    </row>
    <row r="4" spans="1:12" ht="38.1" customHeight="1" thickBot="1" x14ac:dyDescent="0.35">
      <c r="A4" s="2" t="s">
        <v>2</v>
      </c>
      <c r="B4" s="2" t="s">
        <v>3</v>
      </c>
      <c r="C4" s="2" t="s">
        <v>4</v>
      </c>
      <c r="D4" s="4" t="s">
        <v>5</v>
      </c>
      <c r="E4" s="4" t="s">
        <v>6</v>
      </c>
      <c r="F4" s="29" t="s">
        <v>7</v>
      </c>
      <c r="G4" s="30" t="s">
        <v>8</v>
      </c>
      <c r="I4" s="4" t="s">
        <v>6</v>
      </c>
      <c r="J4" s="29" t="s">
        <v>7</v>
      </c>
      <c r="K4" s="30" t="s">
        <v>8</v>
      </c>
    </row>
    <row r="5" spans="1:12" ht="52.5" customHeight="1" x14ac:dyDescent="0.3">
      <c r="A5" s="5" t="s">
        <v>9</v>
      </c>
      <c r="B5" s="6"/>
      <c r="C5" s="6"/>
      <c r="D5" s="7"/>
      <c r="E5" s="31"/>
      <c r="F5" s="31"/>
      <c r="G5" s="32"/>
      <c r="I5" s="5"/>
      <c r="J5" s="31"/>
      <c r="K5" s="32"/>
    </row>
    <row r="6" spans="1:12" ht="55.2" x14ac:dyDescent="0.3">
      <c r="A6" s="33" t="s">
        <v>50</v>
      </c>
      <c r="B6" s="9" t="s">
        <v>51</v>
      </c>
      <c r="C6" s="9" t="s">
        <v>52</v>
      </c>
      <c r="D6" s="151" t="s">
        <v>53</v>
      </c>
      <c r="E6" s="34">
        <v>40</v>
      </c>
      <c r="F6" s="35">
        <v>53</v>
      </c>
      <c r="G6" s="133" t="str">
        <f>+IF(AND(ISBLANK(E6),ISBLANK(F6)),"Introducir Meta e Resultado",IF(ISBLANK(E6),"Introducir Meta",IF(ISBLANK(F6),"Introducir Resultado",IF(F6&gt;=E6,"Meta Conseguida","Meta Non Conseguida"))))</f>
        <v>Meta Conseguida</v>
      </c>
      <c r="I6" s="34">
        <v>40</v>
      </c>
      <c r="J6" s="35">
        <v>56</v>
      </c>
      <c r="K6" s="133" t="str">
        <f>+IF(AND(ISBLANK(I6),ISBLANK(J6)),"Introducir Meta e Resultado",IF(ISBLANK(I6),"Introducir Meta",IF(ISBLANK(J6),"Introducir Resultado",IF(J6&gt;=I6,"Meta Conseguida","Meta Non Conseguida"))))</f>
        <v>Meta Conseguida</v>
      </c>
    </row>
    <row r="7" spans="1:12" ht="36" x14ac:dyDescent="0.3">
      <c r="A7" s="36" t="s">
        <v>54</v>
      </c>
      <c r="B7" s="37" t="s">
        <v>55</v>
      </c>
      <c r="C7" s="37" t="s">
        <v>56</v>
      </c>
      <c r="D7" s="38" t="s">
        <v>57</v>
      </c>
      <c r="E7" s="39">
        <f>+COUNTA(E8:E9)</f>
        <v>2</v>
      </c>
      <c r="F7" s="40">
        <f ca="1">+COUNTIF(G8:G9,"Meta Conseguida")</f>
        <v>0</v>
      </c>
      <c r="G7" s="134" t="str">
        <f ca="1">+IF(F7=0,"Ningunha Meta Alcanzada",IF(F7&gt;=E7,"Meta Totalmente Alcanzada",IF(F7&gt;0,"Meta Parcialmente Alcanzada")))</f>
        <v>Meta Totalmente Alcanzada</v>
      </c>
      <c r="I7" s="39">
        <f>+COUNTA(I8:I9)</f>
        <v>2</v>
      </c>
      <c r="J7" s="40">
        <f ca="1">+COUNTIF(K8:K9,"Meta Conseguida")</f>
        <v>0</v>
      </c>
      <c r="K7" s="134" t="str">
        <f ca="1">+IF(J7=0,"Ningunha Meta Alcanzada",IF(J7&gt;=I7,"Meta Totalmente Alcanzada",IF(J7&gt;0,"Meta Parcialmente Alcanzada")))</f>
        <v>Ningunha Meta Alcanzada</v>
      </c>
    </row>
    <row r="8" spans="1:12" ht="69" x14ac:dyDescent="0.3">
      <c r="A8" s="128" t="s">
        <v>58</v>
      </c>
      <c r="B8" s="41" t="s">
        <v>59</v>
      </c>
      <c r="C8" s="41" t="s">
        <v>56</v>
      </c>
      <c r="D8" s="152" t="s">
        <v>60</v>
      </c>
      <c r="E8" s="43">
        <v>5</v>
      </c>
      <c r="F8" s="44">
        <v>7</v>
      </c>
      <c r="G8" s="135" t="str">
        <f t="shared" ref="G8:G9" si="0">+IF(AND(ISBLANK(E8),ISBLANK(F8)),"Introducir Meta e Resultado",IF(ISBLANK(E8),"Introducir Meta",IF(ISBLANK(F8),"Introducir Resultado",IF(F8&gt;=E8,"Meta Conseguida","Meta Non Conseguida"))))</f>
        <v>Meta Conseguida</v>
      </c>
      <c r="I8" s="43">
        <v>5</v>
      </c>
      <c r="J8" s="44">
        <v>6</v>
      </c>
      <c r="K8" s="135" t="str">
        <f t="shared" ref="K8:K9" si="1">+IF(AND(ISBLANK(I8),ISBLANK(J8)),"Introducir Meta e Resultado",IF(ISBLANK(I8),"Introducir Meta",IF(ISBLANK(J8),"Introducir Resultado",IF(J8&gt;=I8,"Meta Conseguida","Meta Non Conseguida"))))</f>
        <v>Meta Conseguida</v>
      </c>
    </row>
    <row r="9" spans="1:12" ht="55.2" x14ac:dyDescent="0.3">
      <c r="A9" s="129" t="s">
        <v>61</v>
      </c>
      <c r="B9" s="46" t="s">
        <v>62</v>
      </c>
      <c r="C9" s="46" t="s">
        <v>56</v>
      </c>
      <c r="D9" s="154" t="s">
        <v>63</v>
      </c>
      <c r="E9" s="47">
        <v>0.05</v>
      </c>
      <c r="F9" s="44">
        <f ca="1">+IFERROR(F$9/F$87,0)</f>
        <v>0.03</v>
      </c>
      <c r="G9" s="136" t="str">
        <f t="shared" ca="1" si="0"/>
        <v>Introducir Meta</v>
      </c>
      <c r="I9" s="47">
        <v>0.05</v>
      </c>
      <c r="J9" s="44">
        <f ca="1">+IFERROR(J$9/J$87,0)</f>
        <v>0.03</v>
      </c>
      <c r="K9" s="136" t="str">
        <f t="shared" ca="1" si="1"/>
        <v>Introducir Meta</v>
      </c>
    </row>
    <row r="10" spans="1:12" ht="41.4" x14ac:dyDescent="0.3">
      <c r="A10" s="33" t="s">
        <v>64</v>
      </c>
      <c r="B10" s="9" t="s">
        <v>65</v>
      </c>
      <c r="C10" s="9" t="s">
        <v>66</v>
      </c>
      <c r="D10" s="48" t="s">
        <v>67</v>
      </c>
      <c r="E10" s="49">
        <f ca="1">+F10+COUNTIF(G$7:G$10,"Meta non Conseguida")+COUNTIF(G$12:G$88,"Meta non Conseguida")</f>
        <v>0</v>
      </c>
      <c r="F10" s="50">
        <f ca="1">+COUNTIF(G$6:G$10,"Meta Conseguida")+COUNTIF(G$12:G$88,"Meta Conseguida")</f>
        <v>0</v>
      </c>
      <c r="G10" s="137" t="str">
        <f ca="1">+IFERROR(F10/E10,"Introducir Meta")</f>
        <v>Introducir Meta</v>
      </c>
      <c r="I10" s="49">
        <f ca="1">+J10+COUNTIF(K$7:K$10,"Meta non Conseguida")+COUNTIF(K$12:K$88,"Meta non Conseguida")</f>
        <v>0</v>
      </c>
      <c r="J10" s="50">
        <f ca="1">+COUNTIF(K$6:K$10,"Meta Conseguida")+COUNTIF(K$12:K$88,"Meta Conseguida")</f>
        <v>0</v>
      </c>
      <c r="K10" s="137" t="str">
        <f ca="1">+IFERROR(J10/I10,"Introducir Meta")</f>
        <v>Introducir Meta</v>
      </c>
    </row>
    <row r="11" spans="1:12" ht="36" x14ac:dyDescent="0.3">
      <c r="A11" s="36" t="s">
        <v>68</v>
      </c>
      <c r="B11" s="37" t="s">
        <v>69</v>
      </c>
      <c r="C11" s="37" t="s">
        <v>70</v>
      </c>
      <c r="D11" s="38" t="s">
        <v>71</v>
      </c>
      <c r="E11" s="39">
        <f>+COUNTA(E12:E13)</f>
        <v>2</v>
      </c>
      <c r="F11" s="40">
        <f>+COUNTIF(G12:G13,"Meta Conseguida")</f>
        <v>0</v>
      </c>
      <c r="G11" s="134" t="str">
        <f>+IF(F11=0,"Ningunha Meta Alcanzada",IF(F11&gt;=E11,"Meta Totalmente Alcanzada",IF(F11&gt;0,"Meta Parcialmente Alcanzada")))</f>
        <v>Ningunha Meta Alcanzada</v>
      </c>
      <c r="I11" s="39">
        <f>+COUNTA(I12:I13)</f>
        <v>2</v>
      </c>
      <c r="J11" s="40">
        <f ca="1">+COUNTIF(K12:K13,"Meta Conseguida")</f>
        <v>0</v>
      </c>
      <c r="K11" s="134" t="str">
        <f ca="1">+IF(J11=0,"Ningunha Meta Alcanzada",IF(J11&gt;=I11,"Meta Totalmente Alcanzada",IF(J11&gt;0,"Meta Parcialmente Alcanzada")))</f>
        <v>Ningunha Meta Alcanzada</v>
      </c>
    </row>
    <row r="12" spans="1:12" ht="69" x14ac:dyDescent="0.3">
      <c r="A12" s="128" t="s">
        <v>72</v>
      </c>
      <c r="B12" s="41" t="s">
        <v>73</v>
      </c>
      <c r="C12" s="41" t="s">
        <v>70</v>
      </c>
      <c r="D12" s="152" t="s">
        <v>74</v>
      </c>
      <c r="E12" s="43">
        <v>10</v>
      </c>
      <c r="F12" s="44">
        <v>0</v>
      </c>
      <c r="G12" s="135" t="str">
        <f t="shared" ref="G12:G13" si="2">+IF(AND(ISBLANK(E12),ISBLANK(F12)),"Introducir Meta e Resultado",IF(ISBLANK(E12),"Introducir Meta",IF(ISBLANK(F12),"Introducir Resultado",IF(F12&gt;=E12,"Meta Conseguida","Meta Non Conseguida"))))</f>
        <v>Meta Non Conseguida</v>
      </c>
      <c r="I12" s="43">
        <v>10</v>
      </c>
      <c r="J12" s="44">
        <v>15</v>
      </c>
      <c r="K12" s="135" t="str">
        <f t="shared" ref="K12:K13" si="3">+IF(AND(ISBLANK(I12),ISBLANK(J12)),"Introducir Meta e Resultado",IF(ISBLANK(I12),"Introducir Meta",IF(ISBLANK(J12),"Introducir Resultado",IF(J12&gt;=I12,"Meta Conseguida","Meta Non Conseguida"))))</f>
        <v>Meta Conseguida</v>
      </c>
      <c r="L12" t="s">
        <v>306</v>
      </c>
    </row>
    <row r="13" spans="1:12" ht="41.4" x14ac:dyDescent="0.3">
      <c r="A13" s="129" t="s">
        <v>75</v>
      </c>
      <c r="B13" s="46" t="s">
        <v>76</v>
      </c>
      <c r="C13" s="46" t="s">
        <v>70</v>
      </c>
      <c r="D13" s="154" t="s">
        <v>77</v>
      </c>
      <c r="E13" s="47">
        <v>0.25</v>
      </c>
      <c r="F13" s="51">
        <v>0</v>
      </c>
      <c r="G13" s="136" t="str">
        <f t="shared" si="2"/>
        <v>Meta Non Conseguida</v>
      </c>
      <c r="I13" s="47">
        <v>0.25</v>
      </c>
      <c r="J13" s="51">
        <f ca="1">+IFERROR(J$13/J$88,0)</f>
        <v>0.36585365853658536</v>
      </c>
      <c r="K13" s="136" t="str">
        <f t="shared" ca="1" si="3"/>
        <v>Introducir Meta</v>
      </c>
    </row>
    <row r="14" spans="1:12" ht="36" x14ac:dyDescent="0.3">
      <c r="A14" s="33" t="s">
        <v>78</v>
      </c>
      <c r="B14" s="9" t="s">
        <v>79</v>
      </c>
      <c r="C14" s="9" t="s">
        <v>70</v>
      </c>
      <c r="D14" s="52" t="s">
        <v>80</v>
      </c>
      <c r="E14" s="53" t="s">
        <v>13</v>
      </c>
      <c r="F14" s="138"/>
      <c r="G14" s="134" t="str">
        <f>+IF(ISBLANK(F14),"Introducir Resultado","Resultado Introducido")</f>
        <v>Introducir Resultado</v>
      </c>
      <c r="I14" s="53" t="s">
        <v>13</v>
      </c>
      <c r="J14" s="138"/>
      <c r="K14" s="134" t="str">
        <f>+IF(ISBLANK(J14),"Introducir Resultado","Resultado Introducido")</f>
        <v>Introducir Resultado</v>
      </c>
    </row>
    <row r="15" spans="1:12" ht="36" x14ac:dyDescent="0.3">
      <c r="A15" s="36" t="s">
        <v>81</v>
      </c>
      <c r="B15" s="37" t="s">
        <v>82</v>
      </c>
      <c r="C15" s="37" t="s">
        <v>70</v>
      </c>
      <c r="D15" s="38" t="s">
        <v>83</v>
      </c>
      <c r="E15" s="55">
        <f>+COUNTA(E16:E17)</f>
        <v>2</v>
      </c>
      <c r="F15" s="56">
        <f ca="1">+COUNTIF(G16:G17,"Meta Conseguida")</f>
        <v>0</v>
      </c>
      <c r="G15" s="134" t="str">
        <f ca="1">+IF(F15=0,"Ningunha Meta Alcanzada",IF(F15&gt;=E15,"Meta Totalmente Alcanzada",IF(F15&gt;0,"Meta Parcialmente Alcanzada")))</f>
        <v>Ningunha Meta Alcanzada</v>
      </c>
      <c r="I15" s="55">
        <f>+COUNTA(I16:I17)</f>
        <v>2</v>
      </c>
      <c r="J15" s="56">
        <f ca="1">+COUNTIF(K16:K17,"Meta Conseguida")</f>
        <v>0</v>
      </c>
      <c r="K15" s="134" t="str">
        <f ca="1">+IF(J15=0,"Ningunha Meta Alcanzada",IF(J15&gt;=I15,"Meta Totalmente Alcanzada",IF(J15&gt;0,"Meta Parcialmente Alcanzada")))</f>
        <v>Ningunha Meta Alcanzada</v>
      </c>
    </row>
    <row r="16" spans="1:12" ht="55.2" x14ac:dyDescent="0.3">
      <c r="A16" s="128" t="s">
        <v>84</v>
      </c>
      <c r="B16" s="41" t="s">
        <v>85</v>
      </c>
      <c r="C16" s="41" t="s">
        <v>70</v>
      </c>
      <c r="D16" s="159" t="s">
        <v>86</v>
      </c>
      <c r="E16" s="43">
        <v>5</v>
      </c>
      <c r="F16" s="44">
        <v>16</v>
      </c>
      <c r="G16" s="135" t="str">
        <f t="shared" ref="G16:G17" si="4">+IF(AND(ISBLANK(E16),ISBLANK(F16)),"Introducir Meta e Resultado",IF(ISBLANK(E16),"Introducir Meta",IF(ISBLANK(F16),"Introducir Resultado",IF(F16&gt;=E16,"Meta Conseguida","Meta Non Conseguida"))))</f>
        <v>Meta Conseguida</v>
      </c>
      <c r="I16" s="43">
        <v>5</v>
      </c>
      <c r="J16" s="44">
        <v>16</v>
      </c>
      <c r="K16" s="135" t="str">
        <f t="shared" ref="K16:K17" si="5">+IF(AND(ISBLANK(I16),ISBLANK(J16)),"Introducir Meta e Resultado",IF(ISBLANK(I16),"Introducir Meta",IF(ISBLANK(J16),"Introducir Resultado",IF(J16&gt;=I16,"Meta Conseguida","Meta Non Conseguida"))))</f>
        <v>Meta Conseguida</v>
      </c>
      <c r="L16" t="s">
        <v>306</v>
      </c>
    </row>
    <row r="17" spans="1:12" ht="41.4" x14ac:dyDescent="0.3">
      <c r="A17" s="128" t="s">
        <v>87</v>
      </c>
      <c r="B17" s="41" t="s">
        <v>88</v>
      </c>
      <c r="C17" s="41" t="s">
        <v>70</v>
      </c>
      <c r="D17" s="159" t="s">
        <v>89</v>
      </c>
      <c r="E17" s="57">
        <v>0.15</v>
      </c>
      <c r="F17" s="58">
        <f ca="1">+IFERROR(F$17/F$88,0)</f>
        <v>0.3902439024390244</v>
      </c>
      <c r="G17" s="135" t="str">
        <f t="shared" ca="1" si="4"/>
        <v>Introducir Meta</v>
      </c>
      <c r="I17" s="57">
        <v>0.15</v>
      </c>
      <c r="J17" s="58">
        <f ca="1">+IFERROR(J$17/J$88,0)</f>
        <v>0.3902439024390244</v>
      </c>
      <c r="K17" s="135" t="str">
        <f t="shared" ca="1" si="5"/>
        <v>Introducir Meta</v>
      </c>
    </row>
    <row r="18" spans="1:12" ht="55.2" x14ac:dyDescent="0.3">
      <c r="A18" s="45" t="s">
        <v>90</v>
      </c>
      <c r="B18" s="46" t="s">
        <v>91</v>
      </c>
      <c r="C18" s="46" t="s">
        <v>70</v>
      </c>
      <c r="D18" s="59" t="s">
        <v>92</v>
      </c>
      <c r="E18" s="60" t="s">
        <v>13</v>
      </c>
      <c r="F18" s="61" t="s">
        <v>13</v>
      </c>
      <c r="G18" s="139" t="s">
        <v>13</v>
      </c>
      <c r="I18" s="60" t="s">
        <v>13</v>
      </c>
      <c r="J18" s="61" t="s">
        <v>13</v>
      </c>
      <c r="K18" s="139" t="s">
        <v>13</v>
      </c>
    </row>
    <row r="19" spans="1:12" ht="36" x14ac:dyDescent="0.3">
      <c r="A19" s="36" t="s">
        <v>93</v>
      </c>
      <c r="B19" s="22" t="s">
        <v>94</v>
      </c>
      <c r="C19" s="22" t="s">
        <v>70</v>
      </c>
      <c r="D19" s="38" t="s">
        <v>95</v>
      </c>
      <c r="E19" s="39">
        <f>+COUNTA(E20:E21)</f>
        <v>2</v>
      </c>
      <c r="F19" s="40">
        <f>+COUNTIF(G20:G21,"Meta Conseguida")</f>
        <v>0</v>
      </c>
      <c r="G19" s="133" t="str">
        <f>+IF(F19=0,"Ningunha Meta Alcanzada",IF(F19&gt;=E19,"Meta Totalmente Alcanzada",IF(F19&gt;0,"Meta Parcialmente Alcanzada")))</f>
        <v>Ningunha Meta Alcanzada</v>
      </c>
      <c r="I19" s="39">
        <f>+COUNTA(I20:I21)</f>
        <v>2</v>
      </c>
      <c r="J19" s="40">
        <f ca="1">+COUNTIF(K20:K21,"Meta Conseguida")</f>
        <v>0</v>
      </c>
      <c r="K19" s="133" t="str">
        <f ca="1">+IF(J19=0,"Ningunha Meta Alcanzada",IF(J19&gt;=I19,"Meta Totalmente Alcanzada",IF(J19&gt;0,"Meta Parcialmente Alcanzada")))</f>
        <v>Ningunha Meta Alcanzada</v>
      </c>
    </row>
    <row r="20" spans="1:12" ht="69" x14ac:dyDescent="0.3">
      <c r="A20" s="128" t="s">
        <v>96</v>
      </c>
      <c r="B20" s="41" t="s">
        <v>97</v>
      </c>
      <c r="C20" s="41" t="s">
        <v>70</v>
      </c>
      <c r="D20" s="152" t="s">
        <v>98</v>
      </c>
      <c r="E20" s="43">
        <v>3</v>
      </c>
      <c r="F20" s="44">
        <v>0</v>
      </c>
      <c r="G20" s="135" t="str">
        <f t="shared" ref="G20:G21" si="6">+IF(AND(ISBLANK(E20),ISBLANK(F20)),"Introducir Meta e Resultado",IF(ISBLANK(E20),"Introducir Meta",IF(ISBLANK(F20),"Introducir Resultado",IF(F20&gt;=E20,"Meta Conseguida","Meta Non Conseguida"))))</f>
        <v>Meta Non Conseguida</v>
      </c>
      <c r="I20" s="43">
        <v>3</v>
      </c>
      <c r="J20" s="44">
        <v>3</v>
      </c>
      <c r="K20" s="135" t="str">
        <f t="shared" ref="K20:K21" si="7">+IF(AND(ISBLANK(I20),ISBLANK(J20)),"Introducir Meta e Resultado",IF(ISBLANK(I20),"Introducir Meta",IF(ISBLANK(J20),"Introducir Resultado",IF(J20&gt;=I20,"Meta Conseguida","Meta Non Conseguida"))))</f>
        <v>Meta Conseguida</v>
      </c>
      <c r="L20" t="s">
        <v>306</v>
      </c>
    </row>
    <row r="21" spans="1:12" ht="41.4" x14ac:dyDescent="0.3">
      <c r="A21" s="129" t="s">
        <v>99</v>
      </c>
      <c r="B21" s="46" t="s">
        <v>100</v>
      </c>
      <c r="C21" s="46" t="s">
        <v>70</v>
      </c>
      <c r="D21" s="154" t="s">
        <v>101</v>
      </c>
      <c r="E21" s="57">
        <v>0.05</v>
      </c>
      <c r="F21" s="58">
        <v>0</v>
      </c>
      <c r="G21" s="136" t="str">
        <f t="shared" si="6"/>
        <v>Meta Non Conseguida</v>
      </c>
      <c r="I21" s="57">
        <v>0.05</v>
      </c>
      <c r="J21" s="58">
        <f ca="1">+IFERROR(J$21/J$88,0)</f>
        <v>7.3170731707317069E-2</v>
      </c>
      <c r="K21" s="136" t="str">
        <f t="shared" ca="1" si="7"/>
        <v>Introducir Meta</v>
      </c>
    </row>
    <row r="22" spans="1:12" ht="27.6" x14ac:dyDescent="0.3">
      <c r="A22" s="62" t="s">
        <v>102</v>
      </c>
      <c r="B22" s="63" t="s">
        <v>103</v>
      </c>
      <c r="C22" s="63" t="s">
        <v>104</v>
      </c>
      <c r="D22" s="64" t="s">
        <v>105</v>
      </c>
      <c r="E22" s="65" t="s">
        <v>13</v>
      </c>
      <c r="F22" s="66" t="s">
        <v>13</v>
      </c>
      <c r="G22" s="140" t="s">
        <v>13</v>
      </c>
      <c r="I22" s="65" t="s">
        <v>13</v>
      </c>
      <c r="J22" s="66" t="s">
        <v>13</v>
      </c>
      <c r="K22" s="140" t="s">
        <v>13</v>
      </c>
    </row>
    <row r="23" spans="1:12" ht="36" x14ac:dyDescent="0.3">
      <c r="A23" s="62" t="s">
        <v>106</v>
      </c>
      <c r="B23" s="21" t="s">
        <v>107</v>
      </c>
      <c r="C23" s="21" t="s">
        <v>108</v>
      </c>
      <c r="D23" s="67" t="s">
        <v>109</v>
      </c>
      <c r="E23" s="68">
        <f>+COUNTA(E24:E29)+COUNTA(E31:E32)+COUNTA(E34:E35)</f>
        <v>6</v>
      </c>
      <c r="F23" s="69">
        <f>+COUNTIF(G24:G35,"Meta Conseguida")</f>
        <v>6</v>
      </c>
      <c r="G23" s="134" t="str">
        <f>+IF(F23=0,"Ningunha Meta Alcanzada",IF(F23&gt;=E23,"Meta Totalmente Alcanzada",IF(F23&gt;0,"Meta Parcialmente Alcanzada")))</f>
        <v>Meta Totalmente Alcanzada</v>
      </c>
      <c r="I23" s="68">
        <f>+COUNTA(I24:I29)+COUNTA(I31:I32)+COUNTA(I34:I35)</f>
        <v>6</v>
      </c>
      <c r="J23" s="69">
        <f>+COUNTIF(K24:K35,"Meta Conseguida")</f>
        <v>6</v>
      </c>
      <c r="K23" s="134" t="str">
        <f>+IF(J23=0,"Ningunha Meta Alcanzada",IF(J23&gt;=I23,"Meta Totalmente Alcanzada",IF(J23&gt;0,"Meta Parcialmente Alcanzada")))</f>
        <v>Meta Totalmente Alcanzada</v>
      </c>
    </row>
    <row r="24" spans="1:12" ht="69" x14ac:dyDescent="0.3">
      <c r="A24" s="70" t="s">
        <v>110</v>
      </c>
      <c r="B24" s="71" t="s">
        <v>111</v>
      </c>
      <c r="C24" s="71" t="s">
        <v>108</v>
      </c>
      <c r="D24" s="155" t="s">
        <v>112</v>
      </c>
      <c r="E24" s="57">
        <v>0.65</v>
      </c>
      <c r="F24" s="73">
        <v>0.66</v>
      </c>
      <c r="G24" s="135" t="str">
        <f t="shared" ref="G24" si="8">+IF(AND(ISBLANK(E24),ISBLANK(F24)),"Introducir Meta e Resultado",IF(ISBLANK(E24),"Introducir Meta",IF(ISBLANK(F24),"Introducir Resultado",IF(F24&gt;=E24,"Meta Conseguida","Meta Non Conseguida"))))</f>
        <v>Meta Conseguida</v>
      </c>
      <c r="I24" s="57">
        <v>0.65</v>
      </c>
      <c r="J24" s="73">
        <v>0.82499999999999996</v>
      </c>
      <c r="K24" s="135" t="str">
        <f t="shared" ref="K24" si="9">+IF(AND(ISBLANK(I24),ISBLANK(J24)),"Introducir Meta e Resultado",IF(ISBLANK(I24),"Introducir Meta",IF(ISBLANK(J24),"Introducir Resultado",IF(J24&gt;=I24,"Meta Conseguida","Meta Non Conseguida"))))</f>
        <v>Meta Conseguida</v>
      </c>
    </row>
    <row r="25" spans="1:12" ht="55.2" x14ac:dyDescent="0.3">
      <c r="A25" s="70" t="s">
        <v>113</v>
      </c>
      <c r="B25" s="71" t="s">
        <v>114</v>
      </c>
      <c r="C25" s="71" t="s">
        <v>108</v>
      </c>
      <c r="D25" s="155" t="s">
        <v>115</v>
      </c>
      <c r="E25" s="57">
        <v>0.17</v>
      </c>
      <c r="F25" s="73">
        <v>0.11899999999999999</v>
      </c>
      <c r="G25" s="135" t="str">
        <f>+IF(AND(ISBLANK(E25),ISBLANK(F25)),"Introducir Meta e Resultado",IF(ISBLANK(E25),"Introducir Meta",IF(ISBLANK(F25),"Introducir Resultado",IF(F25&lt;=E25,"Meta Conseguida","Meta Non Conseguida"))))</f>
        <v>Meta Conseguida</v>
      </c>
      <c r="I25" s="57">
        <v>0.17</v>
      </c>
      <c r="J25" s="73">
        <v>0.116279069767442</v>
      </c>
      <c r="K25" s="135" t="str">
        <f>+IF(AND(ISBLANK(I25),ISBLANK(J25)),"Introducir Meta e Resultado",IF(ISBLANK(I25),"Introducir Meta",IF(ISBLANK(J25),"Introducir Resultado",IF(J25&lt;=I25,"Meta Conseguida","Meta Non Conseguida"))))</f>
        <v>Meta Conseguida</v>
      </c>
    </row>
    <row r="26" spans="1:12" ht="69" x14ac:dyDescent="0.3">
      <c r="A26" s="70" t="s">
        <v>116</v>
      </c>
      <c r="B26" s="71" t="s">
        <v>117</v>
      </c>
      <c r="C26" s="71" t="s">
        <v>108</v>
      </c>
      <c r="D26" s="155" t="s">
        <v>112</v>
      </c>
      <c r="E26" s="57">
        <v>0.9</v>
      </c>
      <c r="F26" s="73">
        <v>0.98519999999999996</v>
      </c>
      <c r="G26" s="135" t="str">
        <f t="shared" ref="G26:G32" si="10">+IF(AND(ISBLANK(E26),ISBLANK(F26)),"Introducir Meta e Resultado",IF(ISBLANK(E26),"Introducir Meta",IF(ISBLANK(F26),"Introducir Resultado",IF(F26&gt;=E26,"Meta Conseguida","Meta Non Conseguida"))))</f>
        <v>Meta Conseguida</v>
      </c>
      <c r="I26" s="57">
        <v>0.9</v>
      </c>
      <c r="J26" s="73">
        <v>0.97399999999999998</v>
      </c>
      <c r="K26" s="135" t="str">
        <f t="shared" ref="K26:K29" si="11">+IF(AND(ISBLANK(I26),ISBLANK(J26)),"Introducir Meta e Resultado",IF(ISBLANK(I26),"Introducir Meta",IF(ISBLANK(J26),"Introducir Resultado",IF(J26&gt;=I26,"Meta Conseguida","Meta Non Conseguida"))))</f>
        <v>Meta Conseguida</v>
      </c>
    </row>
    <row r="27" spans="1:12" ht="55.2" x14ac:dyDescent="0.3">
      <c r="A27" s="70" t="s">
        <v>118</v>
      </c>
      <c r="B27" s="71" t="s">
        <v>119</v>
      </c>
      <c r="C27" s="71" t="s">
        <v>108</v>
      </c>
      <c r="D27" s="156" t="s">
        <v>120</v>
      </c>
      <c r="E27" s="57">
        <v>0.85</v>
      </c>
      <c r="F27" s="73">
        <v>0.91</v>
      </c>
      <c r="G27" s="135" t="str">
        <f t="shared" si="10"/>
        <v>Meta Conseguida</v>
      </c>
      <c r="I27" s="57">
        <v>0.85</v>
      </c>
      <c r="J27" s="73">
        <v>0.91797935904399797</v>
      </c>
      <c r="K27" s="135" t="str">
        <f t="shared" si="11"/>
        <v>Meta Conseguida</v>
      </c>
    </row>
    <row r="28" spans="1:12" ht="55.2" x14ac:dyDescent="0.3">
      <c r="A28" s="70" t="s">
        <v>121</v>
      </c>
      <c r="B28" s="71" t="s">
        <v>122</v>
      </c>
      <c r="C28" s="71" t="s">
        <v>108</v>
      </c>
      <c r="D28" s="155" t="s">
        <v>123</v>
      </c>
      <c r="E28" s="57">
        <v>0.9</v>
      </c>
      <c r="F28" s="73">
        <v>0.98</v>
      </c>
      <c r="G28" s="135" t="str">
        <f t="shared" si="10"/>
        <v>Meta Conseguida</v>
      </c>
      <c r="I28" s="57">
        <v>0.9</v>
      </c>
      <c r="J28" s="73">
        <v>0.97462514417531698</v>
      </c>
      <c r="K28" s="135" t="str">
        <f t="shared" si="11"/>
        <v>Meta Conseguida</v>
      </c>
    </row>
    <row r="29" spans="1:12" ht="55.2" x14ac:dyDescent="0.3">
      <c r="A29" s="70" t="s">
        <v>124</v>
      </c>
      <c r="B29" s="71" t="s">
        <v>125</v>
      </c>
      <c r="C29" s="71" t="s">
        <v>108</v>
      </c>
      <c r="D29" s="155" t="s">
        <v>126</v>
      </c>
      <c r="E29" s="57">
        <v>0.9</v>
      </c>
      <c r="F29" s="73">
        <v>0.93</v>
      </c>
      <c r="G29" s="135" t="str">
        <f t="shared" si="10"/>
        <v>Meta Conseguida</v>
      </c>
      <c r="I29" s="57">
        <v>0.9</v>
      </c>
      <c r="J29" s="73">
        <v>0.94187941336230296</v>
      </c>
      <c r="K29" s="135" t="str">
        <f t="shared" si="11"/>
        <v>Meta Conseguida</v>
      </c>
    </row>
    <row r="30" spans="1:12" ht="41.4" x14ac:dyDescent="0.3">
      <c r="A30" s="70" t="s">
        <v>127</v>
      </c>
      <c r="B30" s="71" t="s">
        <v>128</v>
      </c>
      <c r="C30" s="71" t="s">
        <v>108</v>
      </c>
      <c r="D30" s="74" t="s">
        <v>129</v>
      </c>
      <c r="E30" s="75" t="s">
        <v>13</v>
      </c>
      <c r="F30" s="76" t="s">
        <v>13</v>
      </c>
      <c r="G30" s="141" t="s">
        <v>13</v>
      </c>
      <c r="I30" s="75" t="s">
        <v>13</v>
      </c>
      <c r="J30" s="76" t="s">
        <v>13</v>
      </c>
      <c r="K30" s="141" t="s">
        <v>13</v>
      </c>
    </row>
    <row r="31" spans="1:12" ht="41.4" x14ac:dyDescent="0.3">
      <c r="A31" s="70" t="s">
        <v>130</v>
      </c>
      <c r="B31" s="71" t="s">
        <v>131</v>
      </c>
      <c r="C31" s="71" t="s">
        <v>108</v>
      </c>
      <c r="D31" s="72" t="s">
        <v>132</v>
      </c>
      <c r="E31" s="57"/>
      <c r="F31" s="73">
        <f>+MIN([1]Anexos!$R$6:$R$100)</f>
        <v>0.5</v>
      </c>
      <c r="G31" s="135" t="str">
        <f t="shared" si="10"/>
        <v>Introducir Meta</v>
      </c>
      <c r="I31" s="57"/>
      <c r="J31" s="73">
        <v>0.5</v>
      </c>
      <c r="K31" s="135" t="str">
        <f t="shared" ref="K31:K32" si="12">+IF(AND(ISBLANK(I31),ISBLANK(J31)),"Introducir Meta e Resultado",IF(ISBLANK(I31),"Introducir Meta",IF(ISBLANK(J31),"Introducir Resultado",IF(J31&gt;=I31,"Meta Conseguida","Meta Non Conseguida"))))</f>
        <v>Introducir Meta</v>
      </c>
    </row>
    <row r="32" spans="1:12" ht="55.2" x14ac:dyDescent="0.3">
      <c r="A32" s="70" t="s">
        <v>133</v>
      </c>
      <c r="B32" s="71" t="s">
        <v>134</v>
      </c>
      <c r="C32" s="71" t="s">
        <v>108</v>
      </c>
      <c r="D32" s="72" t="s">
        <v>135</v>
      </c>
      <c r="E32" s="77"/>
      <c r="F32" s="73">
        <f>[1]Anexos!$V$3</f>
        <v>1</v>
      </c>
      <c r="G32" s="135" t="str">
        <f t="shared" si="10"/>
        <v>Introducir Meta</v>
      </c>
      <c r="I32" s="77"/>
      <c r="J32" s="73">
        <f>[1]Anexos!$V$3</f>
        <v>1</v>
      </c>
      <c r="K32" s="135" t="str">
        <f t="shared" si="12"/>
        <v>Introducir Meta</v>
      </c>
    </row>
    <row r="33" spans="1:11" ht="41.4" x14ac:dyDescent="0.3">
      <c r="A33" s="70" t="s">
        <v>136</v>
      </c>
      <c r="B33" s="71" t="s">
        <v>137</v>
      </c>
      <c r="C33" s="71" t="s">
        <v>108</v>
      </c>
      <c r="D33" s="74" t="s">
        <v>138</v>
      </c>
      <c r="E33" s="75" t="s">
        <v>13</v>
      </c>
      <c r="F33" s="76" t="s">
        <v>13</v>
      </c>
      <c r="G33" s="141" t="s">
        <v>13</v>
      </c>
      <c r="I33" s="75" t="s">
        <v>13</v>
      </c>
      <c r="J33" s="76" t="s">
        <v>13</v>
      </c>
      <c r="K33" s="141" t="s">
        <v>13</v>
      </c>
    </row>
    <row r="34" spans="1:11" ht="27.6" x14ac:dyDescent="0.3">
      <c r="A34" s="70" t="s">
        <v>139</v>
      </c>
      <c r="B34" s="71" t="s">
        <v>140</v>
      </c>
      <c r="C34" s="71" t="s">
        <v>108</v>
      </c>
      <c r="D34" s="72" t="s">
        <v>141</v>
      </c>
      <c r="E34" s="57"/>
      <c r="F34" s="73">
        <f>+MIN([1]Anexos!$Q$6:$Q$100)</f>
        <v>0.86206896551724099</v>
      </c>
      <c r="G34" s="135" t="str">
        <f t="shared" ref="G34:G35" si="13">+IF(AND(ISBLANK(E34),ISBLANK(F34)),"Introducir Meta e Resultado",IF(ISBLANK(E34),"Introducir Meta",IF(ISBLANK(F34),"Introducir Resultado",IF(F34&gt;=E34,"Meta Conseguida","Meta Non Conseguida"))))</f>
        <v>Introducir Meta</v>
      </c>
      <c r="I34" s="57"/>
      <c r="J34" s="73">
        <v>0.86199999999999999</v>
      </c>
      <c r="K34" s="135" t="str">
        <f t="shared" ref="K34:K35" si="14">+IF(AND(ISBLANK(I34),ISBLANK(J34)),"Introducir Meta e Resultado",IF(ISBLANK(I34),"Introducir Meta",IF(ISBLANK(J34),"Introducir Resultado",IF(J34&gt;=I34,"Meta Conseguida","Meta Non Conseguida"))))</f>
        <v>Introducir Meta</v>
      </c>
    </row>
    <row r="35" spans="1:11" ht="55.2" x14ac:dyDescent="0.3">
      <c r="A35" s="78" t="s">
        <v>142</v>
      </c>
      <c r="B35" s="79" t="s">
        <v>143</v>
      </c>
      <c r="C35" s="79" t="s">
        <v>108</v>
      </c>
      <c r="D35" s="80" t="s">
        <v>144</v>
      </c>
      <c r="E35" s="77"/>
      <c r="F35" s="73">
        <f>[1]Anexos!$U$3</f>
        <v>1</v>
      </c>
      <c r="G35" s="135" t="str">
        <f t="shared" si="13"/>
        <v>Introducir Meta</v>
      </c>
      <c r="I35" s="77"/>
      <c r="J35" s="73">
        <f>[1]Anexos!$U$3</f>
        <v>1</v>
      </c>
      <c r="K35" s="135" t="str">
        <f t="shared" si="14"/>
        <v>Introducir Meta</v>
      </c>
    </row>
    <row r="36" spans="1:11" ht="36" x14ac:dyDescent="0.3">
      <c r="A36" s="62" t="s">
        <v>145</v>
      </c>
      <c r="B36" s="21" t="s">
        <v>146</v>
      </c>
      <c r="C36" s="21" t="s">
        <v>52</v>
      </c>
      <c r="D36" s="67" t="s">
        <v>147</v>
      </c>
      <c r="E36" s="68">
        <f>+COUNTA(E37:E39)</f>
        <v>3</v>
      </c>
      <c r="F36" s="69">
        <f>+COUNTIF(G37:G39,"Meta Conseguida")</f>
        <v>2</v>
      </c>
      <c r="G36" s="134" t="str">
        <f>+IF(F36=0,"Ningunha Meta Alcanzada",IF(F36&gt;=E36,"Meta Totalmente Alcanzada",IF(F36&gt;0,"Meta Parcialmente Alcanzada")))</f>
        <v>Meta Parcialmente Alcanzada</v>
      </c>
      <c r="I36" s="68">
        <f>+COUNTA(I37:I39)</f>
        <v>3</v>
      </c>
      <c r="J36" s="69">
        <f>+COUNTIF(K37:K39,"Meta Conseguida")</f>
        <v>1</v>
      </c>
      <c r="K36" s="134" t="str">
        <f>+IF(J36=0,"Ningunha Meta Alcanzada",IF(J36&gt;=I36,"Meta Totalmente Alcanzada",IF(J36&gt;0,"Meta Parcialmente Alcanzada")))</f>
        <v>Meta Parcialmente Alcanzada</v>
      </c>
    </row>
    <row r="37" spans="1:11" ht="69" x14ac:dyDescent="0.3">
      <c r="A37" s="70" t="s">
        <v>148</v>
      </c>
      <c r="B37" s="71" t="s">
        <v>149</v>
      </c>
      <c r="C37" s="71" t="s">
        <v>52</v>
      </c>
      <c r="D37" s="155" t="s">
        <v>150</v>
      </c>
      <c r="E37" s="57">
        <v>1</v>
      </c>
      <c r="F37" s="73">
        <v>1.06</v>
      </c>
      <c r="G37" s="135" t="str">
        <f t="shared" ref="G37:G39" si="15">+IF(AND(ISBLANK(E37),ISBLANK(F37)),"Introducir Meta e Resultado",IF(ISBLANK(E37),"Introducir Meta",IF(ISBLANK(F37),"Introducir Resultado",IF(F37&gt;=E37,"Meta Conseguida","Meta Non Conseguida"))))</f>
        <v>Meta Conseguida</v>
      </c>
      <c r="I37" s="57">
        <v>1</v>
      </c>
      <c r="J37" s="73">
        <v>1.1000000000000001</v>
      </c>
      <c r="K37" s="135" t="str">
        <f t="shared" ref="K37:K39" si="16">+IF(AND(ISBLANK(I37),ISBLANK(J37)),"Introducir Meta e Resultado",IF(ISBLANK(I37),"Introducir Meta",IF(ISBLANK(J37),"Introducir Resultado",IF(J37&gt;=I37,"Meta Conseguida","Meta Non Conseguida"))))</f>
        <v>Meta Conseguida</v>
      </c>
    </row>
    <row r="38" spans="1:11" ht="69" x14ac:dyDescent="0.3">
      <c r="A38" s="70" t="s">
        <v>151</v>
      </c>
      <c r="B38" s="71" t="s">
        <v>152</v>
      </c>
      <c r="C38" s="71" t="s">
        <v>52</v>
      </c>
      <c r="D38" s="155" t="s">
        <v>150</v>
      </c>
      <c r="E38" s="57">
        <v>1.5</v>
      </c>
      <c r="F38" s="73">
        <v>1.54</v>
      </c>
      <c r="G38" s="135" t="str">
        <f t="shared" si="15"/>
        <v>Meta Conseguida</v>
      </c>
      <c r="I38" s="57">
        <v>1.5</v>
      </c>
      <c r="J38" s="73">
        <v>1.3</v>
      </c>
      <c r="K38" s="135" t="str">
        <f t="shared" si="16"/>
        <v>Meta Non Conseguida</v>
      </c>
    </row>
    <row r="39" spans="1:11" ht="69" x14ac:dyDescent="0.3">
      <c r="A39" s="70" t="s">
        <v>153</v>
      </c>
      <c r="B39" s="71" t="s">
        <v>154</v>
      </c>
      <c r="C39" s="71" t="s">
        <v>52</v>
      </c>
      <c r="D39" s="155" t="s">
        <v>155</v>
      </c>
      <c r="E39" s="57">
        <v>0.85</v>
      </c>
      <c r="F39" s="73">
        <v>0.623</v>
      </c>
      <c r="G39" s="135" t="str">
        <f t="shared" si="15"/>
        <v>Meta Non Conseguida</v>
      </c>
      <c r="I39" s="57">
        <v>0.85</v>
      </c>
      <c r="J39" s="73">
        <v>0.70909090909090899</v>
      </c>
      <c r="K39" s="135" t="str">
        <f t="shared" si="16"/>
        <v>Meta Non Conseguida</v>
      </c>
    </row>
    <row r="40" spans="1:11" ht="55.2" x14ac:dyDescent="0.3">
      <c r="A40" s="33" t="s">
        <v>156</v>
      </c>
      <c r="B40" s="81" t="s">
        <v>157</v>
      </c>
      <c r="C40" s="81" t="s">
        <v>108</v>
      </c>
      <c r="D40" s="82" t="s">
        <v>158</v>
      </c>
      <c r="E40" s="83" t="s">
        <v>13</v>
      </c>
      <c r="F40" s="84">
        <v>0.42899999999999999</v>
      </c>
      <c r="G40" s="142" t="str">
        <f>+IF(ISBLANK(F40),"Introducir Resultado","Indicador Completado")</f>
        <v>Indicador Completado</v>
      </c>
      <c r="I40" s="83" t="s">
        <v>13</v>
      </c>
      <c r="J40" s="84">
        <v>0.42899999999999999</v>
      </c>
      <c r="K40" s="142" t="str">
        <f>+IF(ISBLANK(J40),"Introducir Resultado","Indicador Completado")</f>
        <v>Indicador Completado</v>
      </c>
    </row>
    <row r="41" spans="1:11" ht="27.6" x14ac:dyDescent="0.3">
      <c r="A41" s="33" t="s">
        <v>159</v>
      </c>
      <c r="B41" s="81" t="s">
        <v>160</v>
      </c>
      <c r="C41" s="81" t="s">
        <v>161</v>
      </c>
      <c r="D41" s="85" t="s">
        <v>162</v>
      </c>
      <c r="E41" s="86" t="s">
        <v>13</v>
      </c>
      <c r="F41" s="87" t="s">
        <v>13</v>
      </c>
      <c r="G41" s="143" t="s">
        <v>13</v>
      </c>
      <c r="I41" s="86" t="s">
        <v>13</v>
      </c>
      <c r="J41" s="87" t="s">
        <v>13</v>
      </c>
      <c r="K41" s="143" t="s">
        <v>13</v>
      </c>
    </row>
    <row r="42" spans="1:11" ht="18" x14ac:dyDescent="0.3">
      <c r="A42" s="88"/>
      <c r="B42" s="13"/>
      <c r="C42" s="13"/>
      <c r="D42" s="89"/>
      <c r="E42" s="14"/>
      <c r="F42" s="15"/>
      <c r="G42" s="16"/>
      <c r="I42" s="14"/>
      <c r="J42" s="15"/>
      <c r="K42" s="16"/>
    </row>
    <row r="43" spans="1:11" ht="18" x14ac:dyDescent="0.3">
      <c r="A43" s="90" t="s">
        <v>14</v>
      </c>
      <c r="B43" s="18"/>
      <c r="C43" s="18"/>
      <c r="D43" s="91"/>
      <c r="E43" s="19"/>
      <c r="F43" s="19"/>
      <c r="G43" s="20"/>
      <c r="I43" s="19"/>
      <c r="J43" s="19"/>
      <c r="K43" s="20"/>
    </row>
    <row r="44" spans="1:11" ht="18" x14ac:dyDescent="0.3">
      <c r="A44" s="88"/>
      <c r="B44" s="92"/>
      <c r="C44" s="92"/>
      <c r="D44" s="93"/>
      <c r="E44" s="15"/>
      <c r="F44" s="15"/>
      <c r="G44" s="16"/>
      <c r="I44" s="15"/>
      <c r="J44" s="15"/>
      <c r="K44" s="16"/>
    </row>
    <row r="45" spans="1:11" ht="36" x14ac:dyDescent="0.3">
      <c r="A45" s="62" t="s">
        <v>163</v>
      </c>
      <c r="B45" s="21" t="s">
        <v>164</v>
      </c>
      <c r="C45" s="21" t="s">
        <v>165</v>
      </c>
      <c r="D45" s="94" t="s">
        <v>166</v>
      </c>
      <c r="E45" s="95">
        <f>+COUNTA(E46:E50)</f>
        <v>5</v>
      </c>
      <c r="F45" s="69">
        <f>+COUNTIF(G46:G50,"Meta Conseguida")</f>
        <v>3</v>
      </c>
      <c r="G45" s="134" t="str">
        <f>+IF(F45=0,"Ningunha Meta Alcanzada",IF(F45&gt;=E45,"Meta Totalmente Alcanzada",IF(F45&gt;0,"Meta Parcialmente Alcanzada")))</f>
        <v>Meta Parcialmente Alcanzada</v>
      </c>
      <c r="I45" s="95">
        <f>+COUNTA(I46:I50)</f>
        <v>5</v>
      </c>
      <c r="J45" s="69">
        <f>+COUNTIF(K46:K50,"Meta Conseguida")</f>
        <v>5</v>
      </c>
      <c r="K45" s="134" t="str">
        <f>+IF(J45=0,"Ningunha Meta Alcanzada",IF(J45&gt;=I45,"Meta Totalmente Alcanzada",IF(J45&gt;0,"Meta Parcialmente Alcanzada")))</f>
        <v>Meta Totalmente Alcanzada</v>
      </c>
    </row>
    <row r="46" spans="1:11" ht="82.8" x14ac:dyDescent="0.3">
      <c r="A46" s="128" t="s">
        <v>167</v>
      </c>
      <c r="B46" s="71" t="s">
        <v>168</v>
      </c>
      <c r="C46" s="71" t="s">
        <v>165</v>
      </c>
      <c r="D46" s="160" t="s">
        <v>169</v>
      </c>
      <c r="E46" s="97">
        <v>2.85</v>
      </c>
      <c r="F46" s="98">
        <v>3.1388888888888888</v>
      </c>
      <c r="G46" s="135" t="str">
        <f t="shared" ref="G46:G50" si="17">+IF(AND(ISBLANK(E46),ISBLANK(F46)),"Introducir Meta e Resultado",IF(ISBLANK(E46),"Introducir Meta",IF(ISBLANK(F46),"Introducir Resultado",IF(F46&gt;=E46,"Meta Conseguida","Meta Non Conseguida"))))</f>
        <v>Meta Conseguida</v>
      </c>
      <c r="I46" s="97">
        <v>2.5</v>
      </c>
      <c r="J46" s="98">
        <v>3.1388888888888888</v>
      </c>
      <c r="K46" s="135" t="str">
        <f t="shared" ref="K46:K50" si="18">+IF(AND(ISBLANK(I46),ISBLANK(J46)),"Introducir Meta e Resultado",IF(ISBLANK(I46),"Introducir Meta",IF(ISBLANK(J46),"Introducir Resultado",IF(J46&gt;=I46,"Meta Conseguida","Meta Non Conseguida"))))</f>
        <v>Meta Conseguida</v>
      </c>
    </row>
    <row r="47" spans="1:11" ht="110.4" x14ac:dyDescent="0.3">
      <c r="A47" s="128" t="s">
        <v>170</v>
      </c>
      <c r="B47" s="71" t="s">
        <v>171</v>
      </c>
      <c r="C47" s="71" t="s">
        <v>165</v>
      </c>
      <c r="D47" s="160" t="s">
        <v>172</v>
      </c>
      <c r="E47" s="99">
        <v>2.5</v>
      </c>
      <c r="F47" s="98">
        <v>4.1500000000000004</v>
      </c>
      <c r="G47" s="135" t="str">
        <f t="shared" si="17"/>
        <v>Meta Conseguida</v>
      </c>
      <c r="I47" s="99">
        <v>2.5</v>
      </c>
      <c r="J47" s="98">
        <v>3.741035856573705</v>
      </c>
      <c r="K47" s="135" t="str">
        <f t="shared" si="18"/>
        <v>Meta Conseguida</v>
      </c>
    </row>
    <row r="48" spans="1:11" ht="82.8" x14ac:dyDescent="0.3">
      <c r="A48" s="128" t="s">
        <v>173</v>
      </c>
      <c r="B48" s="71" t="s">
        <v>174</v>
      </c>
      <c r="C48" s="71" t="s">
        <v>165</v>
      </c>
      <c r="D48" s="160" t="s">
        <v>175</v>
      </c>
      <c r="E48" s="99">
        <v>2.5</v>
      </c>
      <c r="F48" s="98"/>
      <c r="G48" s="135" t="str">
        <f t="shared" si="17"/>
        <v>Introducir Resultado</v>
      </c>
      <c r="I48" s="99">
        <v>2.5</v>
      </c>
      <c r="J48" s="98">
        <v>2.6202531645569622</v>
      </c>
      <c r="K48" s="135" t="str">
        <f t="shared" si="18"/>
        <v>Meta Conseguida</v>
      </c>
    </row>
    <row r="49" spans="1:11" ht="110.4" x14ac:dyDescent="0.3">
      <c r="A49" s="128" t="s">
        <v>176</v>
      </c>
      <c r="B49" s="71" t="s">
        <v>177</v>
      </c>
      <c r="C49" s="71" t="s">
        <v>165</v>
      </c>
      <c r="D49" s="160" t="s">
        <v>178</v>
      </c>
      <c r="E49" s="99">
        <v>2.5</v>
      </c>
      <c r="F49" s="98">
        <v>3.12</v>
      </c>
      <c r="G49" s="135" t="str">
        <f t="shared" si="17"/>
        <v>Meta Conseguida</v>
      </c>
      <c r="I49" s="99">
        <v>2.5</v>
      </c>
      <c r="J49" s="98">
        <v>2.9571428571428573</v>
      </c>
      <c r="K49" s="135" t="str">
        <f t="shared" si="18"/>
        <v>Meta Conseguida</v>
      </c>
    </row>
    <row r="50" spans="1:11" ht="82.8" x14ac:dyDescent="0.3">
      <c r="A50" s="129" t="s">
        <v>179</v>
      </c>
      <c r="B50" s="79" t="s">
        <v>180</v>
      </c>
      <c r="C50" s="79" t="s">
        <v>165</v>
      </c>
      <c r="D50" s="161" t="s">
        <v>181</v>
      </c>
      <c r="E50" s="100">
        <v>2.5</v>
      </c>
      <c r="F50" s="144"/>
      <c r="G50" s="136" t="str">
        <f t="shared" si="17"/>
        <v>Introducir Resultado</v>
      </c>
      <c r="I50" s="100">
        <v>2.5</v>
      </c>
      <c r="J50" s="144" t="s">
        <v>13</v>
      </c>
      <c r="K50" s="136" t="str">
        <f t="shared" si="18"/>
        <v>Meta Conseguida</v>
      </c>
    </row>
    <row r="51" spans="1:11" ht="55.2" x14ac:dyDescent="0.3">
      <c r="A51" s="33" t="s">
        <v>183</v>
      </c>
      <c r="B51" s="81" t="s">
        <v>184</v>
      </c>
      <c r="C51" s="81" t="s">
        <v>108</v>
      </c>
      <c r="D51" s="153" t="s">
        <v>185</v>
      </c>
      <c r="E51" s="158">
        <v>0.17</v>
      </c>
      <c r="F51" s="103">
        <v>0.11899999999999999</v>
      </c>
      <c r="G51" s="142" t="str">
        <f t="shared" ref="G51:G52" si="19">+IF(AND(ISBLANK(E51),ISBLANK(F51)),"Introducir Meta e Resultado",IF(ISBLANK(E51),"Introducir Meta",IF(ISBLANK(F51),"Introducir Resultado",IF(F51&lt;=E51,"Meta Conseguida","Meta Non Conseguida"))))</f>
        <v>Meta Conseguida</v>
      </c>
      <c r="I51" s="102">
        <v>17</v>
      </c>
      <c r="J51" s="103">
        <v>0.116279069767442</v>
      </c>
      <c r="K51" s="142" t="str">
        <f t="shared" ref="K51:K52" si="20">+IF(AND(ISBLANK(I51),ISBLANK(J51)),"Introducir Meta e Resultado",IF(ISBLANK(I51),"Introducir Meta",IF(ISBLANK(J51),"Introducir Resultado",IF(J51&lt;=I51,"Meta Conseguida","Meta Non Conseguida"))))</f>
        <v>Meta Conseguida</v>
      </c>
    </row>
    <row r="52" spans="1:11" ht="55.2" x14ac:dyDescent="0.3">
      <c r="A52" s="33" t="s">
        <v>186</v>
      </c>
      <c r="B52" s="81" t="s">
        <v>187</v>
      </c>
      <c r="C52" s="81" t="s">
        <v>108</v>
      </c>
      <c r="D52" s="153" t="s">
        <v>188</v>
      </c>
      <c r="E52" s="158">
        <v>0.05</v>
      </c>
      <c r="F52" s="103">
        <v>4.8000000000000001E-2</v>
      </c>
      <c r="G52" s="142" t="str">
        <f t="shared" si="19"/>
        <v>Meta Conseguida</v>
      </c>
      <c r="I52" s="102">
        <v>5</v>
      </c>
      <c r="J52" s="103">
        <v>2.32558139534884E-2</v>
      </c>
      <c r="K52" s="142" t="str">
        <f t="shared" si="20"/>
        <v>Meta Conseguida</v>
      </c>
    </row>
    <row r="53" spans="1:11" ht="36" x14ac:dyDescent="0.3">
      <c r="A53" s="62" t="s">
        <v>189</v>
      </c>
      <c r="B53" s="21" t="s">
        <v>190</v>
      </c>
      <c r="C53" s="21" t="s">
        <v>191</v>
      </c>
      <c r="D53" s="94" t="s">
        <v>192</v>
      </c>
      <c r="E53" s="95">
        <f>+COUNTA(E54:E57)</f>
        <v>4</v>
      </c>
      <c r="F53" s="56">
        <f>+COUNTIF(G54:G57,"Meta Conseguida")</f>
        <v>3</v>
      </c>
      <c r="G53" s="133" t="str">
        <f>+IF(F53=0,"Ningunha Meta Alcanzada",IF(F53&gt;=E53,"Meta Totalmente Alcanzada",IF(F53&gt;0,"Meta Parcialmente Alcanzada")))</f>
        <v>Meta Parcialmente Alcanzada</v>
      </c>
      <c r="I53" s="95">
        <f>+COUNTA(I54:I57)</f>
        <v>4</v>
      </c>
      <c r="J53" s="56">
        <f>+COUNTIF(K54:K57,"Meta Conseguida")</f>
        <v>4</v>
      </c>
      <c r="K53" s="133" t="str">
        <f>+IF(J53=0,"Ningunha Meta Alcanzada",IF(J53&gt;=I53,"Meta Totalmente Alcanzada",IF(J53&gt;0,"Meta Parcialmente Alcanzada")))</f>
        <v>Meta Totalmente Alcanzada</v>
      </c>
    </row>
    <row r="54" spans="1:11" ht="82.8" x14ac:dyDescent="0.3">
      <c r="A54" s="128" t="s">
        <v>193</v>
      </c>
      <c r="B54" s="71" t="s">
        <v>194</v>
      </c>
      <c r="C54" s="71" t="s">
        <v>191</v>
      </c>
      <c r="D54" s="160" t="s">
        <v>195</v>
      </c>
      <c r="E54" s="97">
        <v>2.5</v>
      </c>
      <c r="F54" s="98">
        <v>3.27</v>
      </c>
      <c r="G54" s="135" t="str">
        <f t="shared" ref="G54:G62" si="21">+IF(AND(ISBLANK(E54),ISBLANK(F54)),"Introducir Meta e Resultado",IF(ISBLANK(E54),"Introducir Meta",IF(ISBLANK(F54),"Introducir Resultado",IF(F54&gt;=E54,"Meta Conseguida","Meta Non Conseguida"))))</f>
        <v>Meta Conseguida</v>
      </c>
      <c r="I54" s="97">
        <v>2.5</v>
      </c>
      <c r="J54" s="98">
        <v>3</v>
      </c>
      <c r="K54" s="135" t="str">
        <f t="shared" ref="K54:K57" si="22">+IF(AND(ISBLANK(I54),ISBLANK(J54)),"Introducir Meta e Resultado",IF(ISBLANK(I54),"Introducir Meta",IF(ISBLANK(J54),"Introducir Resultado",IF(J54&gt;=I54,"Meta Conseguida","Meta Non Conseguida"))))</f>
        <v>Meta Conseguida</v>
      </c>
    </row>
    <row r="55" spans="1:11" ht="110.4" x14ac:dyDescent="0.3">
      <c r="A55" s="128" t="s">
        <v>196</v>
      </c>
      <c r="B55" s="71" t="s">
        <v>197</v>
      </c>
      <c r="C55" s="71" t="s">
        <v>191</v>
      </c>
      <c r="D55" s="160" t="s">
        <v>198</v>
      </c>
      <c r="E55" s="97">
        <v>2.5</v>
      </c>
      <c r="F55" s="98">
        <v>4.3</v>
      </c>
      <c r="G55" s="135" t="str">
        <f t="shared" si="21"/>
        <v>Meta Conseguida</v>
      </c>
      <c r="I55" s="97">
        <v>2.5</v>
      </c>
      <c r="J55" s="98">
        <v>3.7884615384615383</v>
      </c>
      <c r="K55" s="135" t="str">
        <f t="shared" si="22"/>
        <v>Meta Conseguida</v>
      </c>
    </row>
    <row r="56" spans="1:11" ht="82.8" x14ac:dyDescent="0.3">
      <c r="A56" s="128" t="s">
        <v>199</v>
      </c>
      <c r="B56" s="71" t="s">
        <v>200</v>
      </c>
      <c r="C56" s="71" t="s">
        <v>191</v>
      </c>
      <c r="D56" s="160" t="s">
        <v>201</v>
      </c>
      <c r="E56" s="99">
        <v>2.5</v>
      </c>
      <c r="F56" s="98"/>
      <c r="G56" s="135" t="str">
        <f t="shared" si="21"/>
        <v>Introducir Resultado</v>
      </c>
      <c r="I56" s="99">
        <v>2.5</v>
      </c>
      <c r="J56" s="98">
        <v>3.2916666666666665</v>
      </c>
      <c r="K56" s="135" t="str">
        <f t="shared" si="22"/>
        <v>Meta Conseguida</v>
      </c>
    </row>
    <row r="57" spans="1:11" ht="110.4" x14ac:dyDescent="0.3">
      <c r="A57" s="129" t="s">
        <v>202</v>
      </c>
      <c r="B57" s="71" t="s">
        <v>203</v>
      </c>
      <c r="C57" s="79" t="s">
        <v>191</v>
      </c>
      <c r="D57" s="160" t="s">
        <v>204</v>
      </c>
      <c r="E57" s="100">
        <v>2.5</v>
      </c>
      <c r="F57" s="98">
        <v>3.75</v>
      </c>
      <c r="G57" s="136" t="str">
        <f t="shared" si="21"/>
        <v>Meta Conseguida</v>
      </c>
      <c r="I57" s="100">
        <v>2.5</v>
      </c>
      <c r="J57" s="98">
        <v>3.8333333333333335</v>
      </c>
      <c r="K57" s="136" t="str">
        <f t="shared" si="22"/>
        <v>Meta Conseguida</v>
      </c>
    </row>
    <row r="58" spans="1:11" ht="36" x14ac:dyDescent="0.3">
      <c r="A58" s="62" t="s">
        <v>205</v>
      </c>
      <c r="B58" s="21" t="s">
        <v>206</v>
      </c>
      <c r="C58" s="21" t="s">
        <v>42</v>
      </c>
      <c r="D58" s="94" t="s">
        <v>207</v>
      </c>
      <c r="E58" s="95">
        <f>+COUNTA(E59:E62)</f>
        <v>4</v>
      </c>
      <c r="F58" s="56">
        <f>+COUNTIF(G59:G62,"Meta Conseguida")</f>
        <v>3</v>
      </c>
      <c r="G58" s="134" t="str">
        <f>+IF(F58=0,"Ningunha Meta Alcanzada",IF(F58=E58,"Meta Totalmente Alcanzada",IF(F58&gt;0,"Meta Parcialmente Alcanzada")))</f>
        <v>Meta Parcialmente Alcanzada</v>
      </c>
      <c r="I58" s="95">
        <f>+COUNTA(I59:I62)</f>
        <v>4</v>
      </c>
      <c r="J58" s="56">
        <f>+COUNTIF(K59:K62,"Meta Conseguida")</f>
        <v>2</v>
      </c>
      <c r="K58" s="134" t="str">
        <f>+IF(J58=0,"Ningunha Meta Alcanzada",IF(J58=I58,"Meta Totalmente Alcanzada",IF(J58&gt;0,"Meta Parcialmente Alcanzada")))</f>
        <v>Meta Parcialmente Alcanzada</v>
      </c>
    </row>
    <row r="59" spans="1:11" ht="82.8" x14ac:dyDescent="0.3">
      <c r="A59" s="128" t="s">
        <v>208</v>
      </c>
      <c r="B59" s="71" t="s">
        <v>209</v>
      </c>
      <c r="C59" s="71" t="s">
        <v>42</v>
      </c>
      <c r="D59" s="160" t="s">
        <v>210</v>
      </c>
      <c r="E59" s="97">
        <v>2.5</v>
      </c>
      <c r="F59" s="98">
        <v>2.71</v>
      </c>
      <c r="G59" s="135" t="str">
        <f t="shared" si="21"/>
        <v>Meta Conseguida</v>
      </c>
      <c r="I59" s="97">
        <v>2.5</v>
      </c>
      <c r="J59" s="98">
        <v>3.5</v>
      </c>
      <c r="K59" s="135" t="str">
        <f t="shared" ref="K59:K62" si="23">+IF(AND(ISBLANK(I59),ISBLANK(J59)),"Introducir Meta e Resultado",IF(ISBLANK(I59),"Introducir Meta",IF(ISBLANK(J59),"Introducir Resultado",IF(J59&gt;=I59,"Meta Conseguida","Meta Non Conseguida"))))</f>
        <v>Meta Conseguida</v>
      </c>
    </row>
    <row r="60" spans="1:11" ht="82.8" x14ac:dyDescent="0.3">
      <c r="A60" s="128" t="s">
        <v>211</v>
      </c>
      <c r="B60" s="71" t="s">
        <v>212</v>
      </c>
      <c r="C60" s="71" t="s">
        <v>42</v>
      </c>
      <c r="D60" s="160" t="s">
        <v>213</v>
      </c>
      <c r="E60" s="97">
        <v>2.5</v>
      </c>
      <c r="F60" s="98">
        <v>3.92</v>
      </c>
      <c r="G60" s="135" t="str">
        <f t="shared" si="21"/>
        <v>Meta Conseguida</v>
      </c>
      <c r="I60" s="97">
        <v>2.5</v>
      </c>
      <c r="J60" s="98">
        <v>3.7884615384615383</v>
      </c>
      <c r="K60" s="135" t="str">
        <f t="shared" si="23"/>
        <v>Meta Conseguida</v>
      </c>
    </row>
    <row r="61" spans="1:11" ht="82.8" x14ac:dyDescent="0.3">
      <c r="A61" s="128" t="s">
        <v>214</v>
      </c>
      <c r="B61" s="71" t="s">
        <v>215</v>
      </c>
      <c r="C61" s="71" t="s">
        <v>42</v>
      </c>
      <c r="D61" s="160" t="s">
        <v>216</v>
      </c>
      <c r="E61" s="97">
        <v>2.5</v>
      </c>
      <c r="F61" s="98"/>
      <c r="G61" s="135" t="str">
        <f t="shared" si="21"/>
        <v>Introducir Resultado</v>
      </c>
      <c r="I61" s="97">
        <v>2.5</v>
      </c>
      <c r="J61" s="98">
        <v>2</v>
      </c>
      <c r="K61" s="135" t="str">
        <f t="shared" si="23"/>
        <v>Meta Non Conseguida</v>
      </c>
    </row>
    <row r="62" spans="1:11" ht="82.8" x14ac:dyDescent="0.3">
      <c r="A62" s="129" t="s">
        <v>217</v>
      </c>
      <c r="B62" s="71" t="s">
        <v>218</v>
      </c>
      <c r="C62" s="79" t="s">
        <v>42</v>
      </c>
      <c r="D62" s="161" t="s">
        <v>219</v>
      </c>
      <c r="E62" s="97">
        <v>2.5</v>
      </c>
      <c r="F62" s="98">
        <v>3.5</v>
      </c>
      <c r="G62" s="136" t="str">
        <f t="shared" si="21"/>
        <v>Meta Conseguida</v>
      </c>
      <c r="I62" s="97">
        <v>2.5</v>
      </c>
      <c r="J62" s="98">
        <v>2.125</v>
      </c>
      <c r="K62" s="136" t="str">
        <f t="shared" si="23"/>
        <v>Meta Non Conseguida</v>
      </c>
    </row>
    <row r="63" spans="1:11" ht="41.4" x14ac:dyDescent="0.3">
      <c r="A63" s="33" t="s">
        <v>220</v>
      </c>
      <c r="B63" s="81" t="s">
        <v>221</v>
      </c>
      <c r="C63" s="9" t="s">
        <v>222</v>
      </c>
      <c r="D63" s="48" t="s">
        <v>223</v>
      </c>
      <c r="E63" s="104"/>
      <c r="F63" s="103"/>
      <c r="G63" s="133" t="str">
        <f>+IF(AND(ISBLANK(E63),ISBLANK(F63)),"Introducir Meta e Resultado",IF(ISBLANK(E63),"Introducir Meta",IF(ISBLANK(F63),"Introducir Resultado",IF(F63&gt;=E63,"Meta Conseguida","Meta Non Conseguida"))))</f>
        <v>Introducir Meta e Resultado</v>
      </c>
      <c r="I63" s="104"/>
      <c r="J63" s="103"/>
      <c r="K63" s="133" t="str">
        <f>+IF(AND(ISBLANK(I63),ISBLANK(J63)),"Introducir Meta e Resultado",IF(ISBLANK(I63),"Introducir Meta",IF(ISBLANK(J63),"Introducir Resultado",IF(J63&gt;=I63,"Meta Conseguida","Meta Non Conseguida"))))</f>
        <v>Introducir Meta e Resultado</v>
      </c>
    </row>
    <row r="64" spans="1:11" ht="36" x14ac:dyDescent="0.3">
      <c r="A64" s="62" t="s">
        <v>224</v>
      </c>
      <c r="B64" s="21" t="s">
        <v>225</v>
      </c>
      <c r="C64" s="21" t="s">
        <v>226</v>
      </c>
      <c r="D64" s="94" t="s">
        <v>227</v>
      </c>
      <c r="E64" s="95">
        <f>+COUNTA(E65:E68)</f>
        <v>4</v>
      </c>
      <c r="F64" s="56">
        <f>+COUNTIF(G65:G68,"Meta Conseguida")</f>
        <v>3</v>
      </c>
      <c r="G64" s="134" t="str">
        <f>+IF(F64=0,"Ningunha Meta Alcanzada",IF(F64=E64,"Meta Totalmente Alcanzada",IF(F64&gt;0,"Meta Parcialmente Alcanzada")))</f>
        <v>Meta Parcialmente Alcanzada</v>
      </c>
      <c r="I64" s="95">
        <f>+COUNTA(I65:I68)</f>
        <v>4</v>
      </c>
      <c r="J64" s="56">
        <f>+COUNTIF(K65:K68,"Meta Conseguida")</f>
        <v>4</v>
      </c>
      <c r="K64" s="134" t="str">
        <f>+IF(J64=0,"Ningunha Meta Alcanzada",IF(J64=I64,"Meta Totalmente Alcanzada",IF(J64&gt;0,"Meta Parcialmente Alcanzada")))</f>
        <v>Meta Totalmente Alcanzada</v>
      </c>
    </row>
    <row r="65" spans="1:11" ht="96.6" x14ac:dyDescent="0.3">
      <c r="A65" s="128" t="s">
        <v>228</v>
      </c>
      <c r="B65" s="71" t="s">
        <v>229</v>
      </c>
      <c r="C65" s="71" t="s">
        <v>226</v>
      </c>
      <c r="D65" s="160" t="s">
        <v>230</v>
      </c>
      <c r="E65" s="97">
        <v>2.5</v>
      </c>
      <c r="F65" s="98">
        <v>3.2</v>
      </c>
      <c r="G65" s="135" t="str">
        <f t="shared" ref="G65:G68" si="24">+IF(AND(ISBLANK(E65),ISBLANK(F65)),"Introducir Meta e Resultado",IF(ISBLANK(E65),"Introducir Meta",IF(ISBLANK(F65),"Introducir Resultado",IF(F65&gt;=E65,"Meta Conseguida","Meta Non Conseguida"))))</f>
        <v>Meta Conseguida</v>
      </c>
      <c r="I65" s="97">
        <v>2.5</v>
      </c>
      <c r="J65" s="98">
        <v>2.5</v>
      </c>
      <c r="K65" s="135" t="str">
        <f t="shared" ref="K65:K68" si="25">+IF(AND(ISBLANK(I65),ISBLANK(J65)),"Introducir Meta e Resultado",IF(ISBLANK(I65),"Introducir Meta",IF(ISBLANK(J65),"Introducir Resultado",IF(J65&gt;=I65,"Meta Conseguida","Meta Non Conseguida"))))</f>
        <v>Meta Conseguida</v>
      </c>
    </row>
    <row r="66" spans="1:11" ht="124.2" x14ac:dyDescent="0.3">
      <c r="A66" s="128" t="s">
        <v>231</v>
      </c>
      <c r="B66" s="71" t="s">
        <v>232</v>
      </c>
      <c r="C66" s="71" t="s">
        <v>226</v>
      </c>
      <c r="D66" s="160" t="s">
        <v>233</v>
      </c>
      <c r="E66" s="97">
        <v>2.5</v>
      </c>
      <c r="F66" s="98">
        <v>4.08</v>
      </c>
      <c r="G66" s="135" t="str">
        <f t="shared" si="24"/>
        <v>Meta Conseguida</v>
      </c>
      <c r="I66" s="97">
        <v>2.5</v>
      </c>
      <c r="J66" s="98">
        <v>3.7636363636363637</v>
      </c>
      <c r="K66" s="135" t="str">
        <f t="shared" si="25"/>
        <v>Meta Conseguida</v>
      </c>
    </row>
    <row r="67" spans="1:11" ht="96.6" x14ac:dyDescent="0.3">
      <c r="A67" s="128" t="s">
        <v>234</v>
      </c>
      <c r="B67" s="71" t="s">
        <v>235</v>
      </c>
      <c r="C67" s="71" t="s">
        <v>226</v>
      </c>
      <c r="D67" s="160" t="s">
        <v>236</v>
      </c>
      <c r="E67" s="97">
        <v>2.5</v>
      </c>
      <c r="F67" s="98"/>
      <c r="G67" s="135" t="str">
        <f t="shared" si="24"/>
        <v>Introducir Resultado</v>
      </c>
      <c r="I67" s="97">
        <v>2.5</v>
      </c>
      <c r="J67" s="98">
        <v>3.0625</v>
      </c>
      <c r="K67" s="135" t="str">
        <f t="shared" si="25"/>
        <v>Meta Conseguida</v>
      </c>
    </row>
    <row r="68" spans="1:11" ht="110.4" x14ac:dyDescent="0.3">
      <c r="A68" s="129" t="s">
        <v>237</v>
      </c>
      <c r="B68" s="79" t="s">
        <v>238</v>
      </c>
      <c r="C68" s="79" t="s">
        <v>226</v>
      </c>
      <c r="D68" s="160" t="s">
        <v>239</v>
      </c>
      <c r="E68" s="97">
        <v>2.5</v>
      </c>
      <c r="F68" s="98">
        <v>3.5</v>
      </c>
      <c r="G68" s="135" t="str">
        <f t="shared" si="24"/>
        <v>Meta Conseguida</v>
      </c>
      <c r="I68" s="97">
        <v>2.5</v>
      </c>
      <c r="J68" s="98">
        <v>2.7857142857142856</v>
      </c>
      <c r="K68" s="135" t="str">
        <f t="shared" si="25"/>
        <v>Meta Conseguida</v>
      </c>
    </row>
    <row r="69" spans="1:11" ht="36" x14ac:dyDescent="0.3">
      <c r="A69" s="33" t="s">
        <v>38</v>
      </c>
      <c r="B69" s="81" t="s">
        <v>39</v>
      </c>
      <c r="C69" s="81" t="s">
        <v>29</v>
      </c>
      <c r="D69" s="82" t="s">
        <v>240</v>
      </c>
      <c r="E69" s="83" t="s">
        <v>13</v>
      </c>
      <c r="F69" s="105"/>
      <c r="G69" s="142" t="str">
        <f>+IF(ISBLANK(F69),"Introducir Resultado","Indicador Completado")</f>
        <v>Introducir Resultado</v>
      </c>
      <c r="I69" s="83" t="s">
        <v>13</v>
      </c>
      <c r="J69" s="105"/>
      <c r="K69" s="142" t="str">
        <f>+IF(ISBLANK(J69),"Introducir Resultado","Indicador Completado")</f>
        <v>Introducir Resultado</v>
      </c>
    </row>
    <row r="70" spans="1:11" ht="82.8" x14ac:dyDescent="0.3">
      <c r="A70" s="33" t="s">
        <v>241</v>
      </c>
      <c r="B70" s="81" t="s">
        <v>242</v>
      </c>
      <c r="C70" s="81" t="s">
        <v>37</v>
      </c>
      <c r="D70" s="153" t="s">
        <v>243</v>
      </c>
      <c r="E70" s="49">
        <v>8.8000000000000007</v>
      </c>
      <c r="F70" s="105">
        <v>8.8179999999999996</v>
      </c>
      <c r="G70" s="133" t="str">
        <f>+IF(AND(ISBLANK(E70),ISBLANK(F70)),"Introducir Meta e Resultado",IF(ISBLANK(E70),"Introducir Meta",IF(ISBLANK(F70),"Introducir Resultado",IF(F70&gt;=E70,"Meta Conseguida","Meta Non Conseguida"))))</f>
        <v>Meta Conseguida</v>
      </c>
      <c r="I70" s="49">
        <v>8.8000000000000007</v>
      </c>
      <c r="J70" s="105">
        <v>9.8453207375868281</v>
      </c>
      <c r="K70" s="133" t="str">
        <f>+IF(AND(ISBLANK(I70),ISBLANK(J70)),"Introducir Meta e Resultado",IF(ISBLANK(I70),"Introducir Meta",IF(ISBLANK(J70),"Introducir Resultado",IF(J70&gt;=I70,"Meta Conseguida","Meta Non Conseguida"))))</f>
        <v>Meta Conseguida</v>
      </c>
    </row>
    <row r="71" spans="1:11" ht="36" x14ac:dyDescent="0.3">
      <c r="A71" s="33" t="s">
        <v>244</v>
      </c>
      <c r="B71" s="81" t="s">
        <v>245</v>
      </c>
      <c r="C71" s="81" t="s">
        <v>42</v>
      </c>
      <c r="D71" s="82" t="s">
        <v>246</v>
      </c>
      <c r="E71" s="106" t="s">
        <v>13</v>
      </c>
      <c r="F71" s="107"/>
      <c r="G71" s="142" t="str">
        <f>+IF(ISBLANK(F71),"Introducir Resultado","Indicador Completado")</f>
        <v>Introducir Resultado</v>
      </c>
      <c r="I71" s="106" t="s">
        <v>13</v>
      </c>
      <c r="J71" s="107"/>
      <c r="K71" s="142" t="str">
        <f>+IF(ISBLANK(J71),"Introducir Resultado","Indicador Completado")</f>
        <v>Introducir Resultado</v>
      </c>
    </row>
    <row r="72" spans="1:11" ht="55.2" x14ac:dyDescent="0.3">
      <c r="A72" s="33" t="s">
        <v>40</v>
      </c>
      <c r="B72" s="81" t="s">
        <v>41</v>
      </c>
      <c r="C72" s="81" t="s">
        <v>42</v>
      </c>
      <c r="D72" s="82" t="s">
        <v>247</v>
      </c>
      <c r="E72" s="49"/>
      <c r="F72" s="105"/>
      <c r="G72" s="142" t="str">
        <f>+IF(AND(ISBLANK(E72),ISBLANK(F72)),"Introducir Meta e Resultado",IF(ISBLANK(E72),"Introducir Meta",IF(ISBLANK(F72),"Introducir Resultado",IF(F72&gt;=E72,"Meta Conseguida","Meta Non Conseguida"))))</f>
        <v>Introducir Meta e Resultado</v>
      </c>
      <c r="I72" s="49"/>
      <c r="J72" s="105"/>
      <c r="K72" s="142" t="str">
        <f>+IF(AND(ISBLANK(I72),ISBLANK(J72)),"Introducir Meta e Resultado",IF(ISBLANK(I72),"Introducir Meta",IF(ISBLANK(J72),"Introducir Resultado",IF(J72&gt;=I72,"Meta Conseguida","Meta Non Conseguida"))))</f>
        <v>Introducir Meta e Resultado</v>
      </c>
    </row>
    <row r="73" spans="1:11" ht="82.8" x14ac:dyDescent="0.3">
      <c r="A73" s="130" t="s">
        <v>248</v>
      </c>
      <c r="B73" s="81" t="s">
        <v>249</v>
      </c>
      <c r="C73" s="81" t="s">
        <v>222</v>
      </c>
      <c r="D73" s="82" t="s">
        <v>250</v>
      </c>
      <c r="E73" s="49">
        <v>2.5</v>
      </c>
      <c r="F73" s="23">
        <v>3.6666666666666665</v>
      </c>
      <c r="G73" s="133" t="str">
        <f>+IF(AND(ISBLANK(E73),ISBLANK(F73)),"Introducir Meta e Resultado",IF(ISBLANK(E73),"Introducir Meta",IF(ISBLANK(F73),"Introducir Resultado",IF(F73&gt;=E73,"Meta Conseguida","Meta Non Conseguida"))))</f>
        <v>Meta Conseguida</v>
      </c>
      <c r="I73" s="49">
        <v>2.5</v>
      </c>
      <c r="J73" s="23">
        <v>3.6666666666666665</v>
      </c>
      <c r="K73" s="133" t="str">
        <f>+IF(AND(ISBLANK(I73),ISBLANK(J73)),"Introducir Meta e Resultado",IF(ISBLANK(I73),"Introducir Meta",IF(ISBLANK(J73),"Introducir Resultado",IF(J73&gt;=I73,"Meta Conseguida","Meta Non Conseguida"))))</f>
        <v>Meta Conseguida</v>
      </c>
    </row>
    <row r="74" spans="1:11" ht="36" x14ac:dyDescent="0.3">
      <c r="A74" s="131" t="s">
        <v>251</v>
      </c>
      <c r="B74" s="21" t="s">
        <v>252</v>
      </c>
      <c r="C74" s="21" t="s">
        <v>12</v>
      </c>
      <c r="D74" s="94" t="s">
        <v>253</v>
      </c>
      <c r="E74" s="68">
        <f>+COUNTA(E75:E78)</f>
        <v>4</v>
      </c>
      <c r="F74" s="69">
        <f>+COUNTIF(G75:G78,"Meta Conseguida")</f>
        <v>2</v>
      </c>
      <c r="G74" s="134" t="str">
        <f>+IF(F74=0,"Ningunha Meta Alcanzada",IF(F74=E74,"Meta Totalmente Alcanzada",IF(F74&gt;0,"Meta Parcialmente Alcanzada")))</f>
        <v>Meta Parcialmente Alcanzada</v>
      </c>
      <c r="I74" s="68">
        <f>+COUNTA(I75:I78)</f>
        <v>4</v>
      </c>
      <c r="J74" s="69">
        <f>+COUNTIF(K75:K78,"Meta Conseguida")</f>
        <v>2</v>
      </c>
      <c r="K74" s="134" t="str">
        <f>+IF(J74=0,"Ningunha Meta Alcanzada",IF(J74=I74,"Meta Totalmente Alcanzada",IF(J74&gt;0,"Meta Parcialmente Alcanzada")))</f>
        <v>Meta Parcialmente Alcanzada</v>
      </c>
    </row>
    <row r="75" spans="1:11" ht="82.8" x14ac:dyDescent="0.3">
      <c r="A75" s="128" t="s">
        <v>254</v>
      </c>
      <c r="B75" s="71" t="s">
        <v>255</v>
      </c>
      <c r="C75" s="41" t="s">
        <v>12</v>
      </c>
      <c r="D75" s="160" t="s">
        <v>256</v>
      </c>
      <c r="E75" s="97">
        <v>2.5</v>
      </c>
      <c r="F75" s="98">
        <v>1.67</v>
      </c>
      <c r="G75" s="135" t="str">
        <f t="shared" ref="G75:G78" si="26">+IF(AND(ISBLANK(E75),ISBLANK(F75)),"Introducir Meta e Resultado",IF(ISBLANK(E75),"Introducir Meta",IF(ISBLANK(F75),"Introducir Resultado",IF(F75&gt;=E75,"Meta Conseguida","Meta Non Conseguida"))))</f>
        <v>Meta Non Conseguida</v>
      </c>
      <c r="I75" s="97">
        <v>2.5</v>
      </c>
      <c r="J75" s="98">
        <v>3.5</v>
      </c>
      <c r="K75" s="135" t="str">
        <f t="shared" ref="K75:K78" si="27">+IF(AND(ISBLANK(I75),ISBLANK(J75)),"Introducir Meta e Resultado",IF(ISBLANK(I75),"Introducir Meta",IF(ISBLANK(J75),"Introducir Resultado",IF(J75&gt;=I75,"Meta Conseguida","Meta Non Conseguida"))))</f>
        <v>Meta Conseguida</v>
      </c>
    </row>
    <row r="76" spans="1:11" ht="82.8" x14ac:dyDescent="0.3">
      <c r="A76" s="128" t="s">
        <v>257</v>
      </c>
      <c r="B76" s="71" t="s">
        <v>258</v>
      </c>
      <c r="C76" s="41" t="s">
        <v>12</v>
      </c>
      <c r="D76" s="160" t="s">
        <v>259</v>
      </c>
      <c r="E76" s="97">
        <v>2.5</v>
      </c>
      <c r="F76" s="98">
        <v>3.8</v>
      </c>
      <c r="G76" s="135" t="str">
        <f t="shared" si="26"/>
        <v>Meta Conseguida</v>
      </c>
      <c r="I76" s="97">
        <v>2.5</v>
      </c>
      <c r="J76" s="98">
        <v>3.5384615384615383</v>
      </c>
      <c r="K76" s="135" t="str">
        <f t="shared" si="27"/>
        <v>Meta Conseguida</v>
      </c>
    </row>
    <row r="77" spans="1:11" ht="82.8" x14ac:dyDescent="0.3">
      <c r="A77" s="128" t="s">
        <v>260</v>
      </c>
      <c r="B77" s="71" t="s">
        <v>261</v>
      </c>
      <c r="C77" s="41" t="s">
        <v>12</v>
      </c>
      <c r="D77" s="160" t="s">
        <v>262</v>
      </c>
      <c r="E77" s="97">
        <v>2.5</v>
      </c>
      <c r="F77" s="98"/>
      <c r="G77" s="135" t="str">
        <f t="shared" si="26"/>
        <v>Introducir Resultado</v>
      </c>
      <c r="I77" s="97">
        <v>2.5</v>
      </c>
      <c r="J77" s="98">
        <v>2.4375</v>
      </c>
      <c r="K77" s="135" t="str">
        <f t="shared" si="27"/>
        <v>Meta Non Conseguida</v>
      </c>
    </row>
    <row r="78" spans="1:11" ht="82.8" x14ac:dyDescent="0.3">
      <c r="A78" s="129" t="s">
        <v>263</v>
      </c>
      <c r="B78" s="79" t="s">
        <v>264</v>
      </c>
      <c r="C78" s="46" t="s">
        <v>12</v>
      </c>
      <c r="D78" s="160" t="s">
        <v>265</v>
      </c>
      <c r="E78" s="108">
        <v>2.5</v>
      </c>
      <c r="F78" s="101">
        <v>3.75</v>
      </c>
      <c r="G78" s="136" t="str">
        <f t="shared" si="26"/>
        <v>Meta Conseguida</v>
      </c>
      <c r="I78" s="108">
        <v>2.5</v>
      </c>
      <c r="J78" s="101">
        <v>2.1</v>
      </c>
      <c r="K78" s="136" t="str">
        <f t="shared" si="27"/>
        <v>Meta Non Conseguida</v>
      </c>
    </row>
    <row r="79" spans="1:11" ht="55.2" x14ac:dyDescent="0.3">
      <c r="A79" s="33" t="s">
        <v>266</v>
      </c>
      <c r="B79" s="81" t="s">
        <v>267</v>
      </c>
      <c r="C79" s="81" t="s">
        <v>45</v>
      </c>
      <c r="D79" s="109" t="s">
        <v>268</v>
      </c>
      <c r="E79" s="110"/>
      <c r="F79" s="11"/>
      <c r="G79" s="142" t="str">
        <f>+IF(AND(ISBLANK(E79),ISBLANK(F79)),"Introducir Meta e Resultado",IF(ISBLANK(E79),"Introducir Meta",IF(ISBLANK(F79),"Introducir Resultado",IF(F79&gt;=E79,"Meta Conseguida","Meta Non Conseguida"))))</f>
        <v>Introducir Meta e Resultado</v>
      </c>
      <c r="I79" s="110"/>
      <c r="J79" s="11"/>
      <c r="K79" s="142" t="str">
        <f>+IF(AND(ISBLANK(I79),ISBLANK(J79)),"Introducir Meta e Resultado",IF(ISBLANK(I79),"Introducir Meta",IF(ISBLANK(J79),"Introducir Resultado",IF(J79&gt;=I79,"Meta Conseguida","Meta Non Conseguida"))))</f>
        <v>Introducir Meta e Resultado</v>
      </c>
    </row>
    <row r="80" spans="1:11" ht="82.8" x14ac:dyDescent="0.3">
      <c r="A80" s="130" t="s">
        <v>269</v>
      </c>
      <c r="B80" s="81" t="s">
        <v>270</v>
      </c>
      <c r="C80" s="81" t="s">
        <v>70</v>
      </c>
      <c r="D80" s="82" t="s">
        <v>271</v>
      </c>
      <c r="E80" s="49">
        <v>2.5</v>
      </c>
      <c r="F80" s="23">
        <v>4.12</v>
      </c>
      <c r="G80" s="133" t="str">
        <f>+IF(AND(ISBLANK(E80),ISBLANK(F80)),"Introducir Meta e Resultado",IF(ISBLANK(E80),"Introducir Meta",IF(ISBLANK(F80),"Introducir Resultado",IF(F80&gt;=E80,"Meta Conseguida","Meta Non Conseguida"))))</f>
        <v>Meta Conseguida</v>
      </c>
      <c r="I80" s="49">
        <v>2.5</v>
      </c>
      <c r="J80" s="23">
        <v>4.12</v>
      </c>
      <c r="K80" s="133" t="str">
        <f>+IF(AND(ISBLANK(I80),ISBLANK(J80)),"Introducir Meta e Resultado",IF(ISBLANK(I80),"Introducir Meta",IF(ISBLANK(J80),"Introducir Resultado",IF(J80&gt;=I80,"Meta Conseguida","Meta Non Conseguida"))))</f>
        <v>Meta Conseguida</v>
      </c>
    </row>
    <row r="81" spans="1:12" ht="36" x14ac:dyDescent="0.3">
      <c r="A81" s="131" t="s">
        <v>272</v>
      </c>
      <c r="B81" s="21" t="s">
        <v>273</v>
      </c>
      <c r="C81" s="21" t="s">
        <v>161</v>
      </c>
      <c r="D81" s="94" t="s">
        <v>274</v>
      </c>
      <c r="E81" s="95">
        <f>+COUNTA(E82:E85)</f>
        <v>4</v>
      </c>
      <c r="F81" s="69">
        <f>+COUNTIF(G82:G85,"Meta Conseguida")</f>
        <v>3</v>
      </c>
      <c r="G81" s="134" t="str">
        <f>+IF(F81=0,"Ningunha Meta Alcanzada",IF(F81=E81,"Meta Totalmente Alcanzada",IF(F81&gt;0,"Meta Parcialmente Alcanzada")))</f>
        <v>Meta Parcialmente Alcanzada</v>
      </c>
      <c r="I81" s="95">
        <f>+COUNTA(I82:I85)</f>
        <v>4</v>
      </c>
      <c r="J81" s="69">
        <f>+COUNTIF(K82:K85,"Meta Conseguida")</f>
        <v>3</v>
      </c>
      <c r="K81" s="134" t="str">
        <f>+IF(J81=0,"Ningunha Meta Alcanzada",IF(J81=I81,"Meta Totalmente Alcanzada",IF(J81&gt;0,"Meta Parcialmente Alcanzada")))</f>
        <v>Meta Parcialmente Alcanzada</v>
      </c>
    </row>
    <row r="82" spans="1:12" ht="82.8" x14ac:dyDescent="0.3">
      <c r="A82" s="128" t="s">
        <v>275</v>
      </c>
      <c r="B82" s="71" t="s">
        <v>276</v>
      </c>
      <c r="C82" s="71" t="s">
        <v>161</v>
      </c>
      <c r="D82" s="160" t="s">
        <v>277</v>
      </c>
      <c r="E82" s="97">
        <v>2.5</v>
      </c>
      <c r="F82" s="98">
        <v>3.05</v>
      </c>
      <c r="G82" s="135" t="str">
        <f t="shared" ref="G82:G85" si="28">+IF(AND(ISBLANK(E82),ISBLANK(F82)),"Introducir Meta e Resultado",IF(ISBLANK(E82),"Introducir Meta",IF(ISBLANK(F82),"Introducir Resultado",IF(F82&gt;=E82,"Meta Conseguida","Meta Non Conseguida"))))</f>
        <v>Meta Conseguida</v>
      </c>
      <c r="I82" s="97">
        <v>2.5</v>
      </c>
      <c r="J82" s="98">
        <v>3.25</v>
      </c>
      <c r="K82" s="135" t="str">
        <f t="shared" ref="K82:K85" si="29">+IF(AND(ISBLANK(I82),ISBLANK(J82)),"Introducir Meta e Resultado",IF(ISBLANK(I82),"Introducir Meta",IF(ISBLANK(J82),"Introducir Resultado",IF(J82&gt;=I82,"Meta Conseguida","Meta Non Conseguida"))))</f>
        <v>Meta Conseguida</v>
      </c>
    </row>
    <row r="83" spans="1:12" ht="82.8" x14ac:dyDescent="0.3">
      <c r="A83" s="128" t="s">
        <v>278</v>
      </c>
      <c r="B83" s="71" t="s">
        <v>279</v>
      </c>
      <c r="C83" s="71" t="s">
        <v>161</v>
      </c>
      <c r="D83" s="160" t="s">
        <v>280</v>
      </c>
      <c r="E83" s="97">
        <v>2.5</v>
      </c>
      <c r="F83" s="98">
        <v>3.99</v>
      </c>
      <c r="G83" s="135" t="str">
        <f t="shared" si="28"/>
        <v>Meta Conseguida</v>
      </c>
      <c r="I83" s="97">
        <v>2.5</v>
      </c>
      <c r="J83" s="98">
        <v>3.8292682926829267</v>
      </c>
      <c r="K83" s="135" t="str">
        <f t="shared" si="29"/>
        <v>Meta Conseguida</v>
      </c>
    </row>
    <row r="84" spans="1:12" ht="96.6" x14ac:dyDescent="0.3">
      <c r="A84" s="128" t="s">
        <v>281</v>
      </c>
      <c r="B84" s="71" t="s">
        <v>282</v>
      </c>
      <c r="C84" s="71" t="s">
        <v>161</v>
      </c>
      <c r="D84" s="160" t="s">
        <v>283</v>
      </c>
      <c r="E84" s="97">
        <v>2.5</v>
      </c>
      <c r="F84" s="98"/>
      <c r="G84" s="135" t="str">
        <f t="shared" si="28"/>
        <v>Introducir Resultado</v>
      </c>
      <c r="I84" s="97">
        <v>2.5</v>
      </c>
      <c r="J84" s="98">
        <v>2.2999999999999998</v>
      </c>
      <c r="K84" s="135" t="str">
        <f t="shared" si="29"/>
        <v>Meta Non Conseguida</v>
      </c>
    </row>
    <row r="85" spans="1:12" ht="82.8" x14ac:dyDescent="0.3">
      <c r="A85" s="129" t="s">
        <v>281</v>
      </c>
      <c r="B85" s="71" t="s">
        <v>284</v>
      </c>
      <c r="C85" s="79" t="s">
        <v>161</v>
      </c>
      <c r="D85" s="160" t="s">
        <v>285</v>
      </c>
      <c r="E85" s="97">
        <v>2.5</v>
      </c>
      <c r="F85" s="98">
        <v>3</v>
      </c>
      <c r="G85" s="135" t="str">
        <f t="shared" si="28"/>
        <v>Meta Conseguida</v>
      </c>
      <c r="I85" s="97">
        <v>2.5</v>
      </c>
      <c r="J85" s="98">
        <v>3.4</v>
      </c>
      <c r="K85" s="135" t="str">
        <f t="shared" si="29"/>
        <v>Meta Conseguida</v>
      </c>
    </row>
    <row r="86" spans="1:12" ht="69" x14ac:dyDescent="0.3">
      <c r="A86" s="145" t="s">
        <v>286</v>
      </c>
      <c r="B86" s="111" t="s">
        <v>287</v>
      </c>
      <c r="C86" s="111" t="s">
        <v>52</v>
      </c>
      <c r="D86" s="153" t="s">
        <v>288</v>
      </c>
      <c r="E86" s="112" t="s">
        <v>13</v>
      </c>
      <c r="F86" s="50">
        <v>186</v>
      </c>
      <c r="G86" s="142" t="str">
        <f t="shared" ref="G86:G87" si="30">+IF(ISBLANK(F86),"Introducir Resultado","Indicador Completado")</f>
        <v>Indicador Completado</v>
      </c>
      <c r="I86" s="112" t="s">
        <v>13</v>
      </c>
      <c r="J86" s="50">
        <v>200</v>
      </c>
      <c r="K86" s="142" t="str">
        <f t="shared" ref="K86:K87" si="31">+IF(ISBLANK(J86),"Introducir Resultado","Indicador Completado")</f>
        <v>Indicador Completado</v>
      </c>
    </row>
    <row r="87" spans="1:12" ht="69" x14ac:dyDescent="0.3">
      <c r="A87" s="145" t="s">
        <v>289</v>
      </c>
      <c r="B87" s="111" t="s">
        <v>290</v>
      </c>
      <c r="C87" s="111" t="s">
        <v>70</v>
      </c>
      <c r="D87" s="153" t="s">
        <v>291</v>
      </c>
      <c r="E87" s="112" t="s">
        <v>13</v>
      </c>
      <c r="F87" s="50">
        <v>42</v>
      </c>
      <c r="G87" s="142" t="str">
        <f t="shared" si="30"/>
        <v>Indicador Completado</v>
      </c>
      <c r="I87" s="112" t="s">
        <v>13</v>
      </c>
      <c r="J87" s="50"/>
      <c r="K87" s="142" t="str">
        <f t="shared" si="31"/>
        <v>Introducir Resultado</v>
      </c>
      <c r="L87" t="s">
        <v>307</v>
      </c>
    </row>
    <row r="88" spans="1:12" x14ac:dyDescent="0.3">
      <c r="A88" s="113"/>
      <c r="B88" s="114"/>
      <c r="C88" s="114"/>
      <c r="D88" s="115"/>
      <c r="E88" s="15"/>
      <c r="F88" s="116"/>
      <c r="G88" s="117"/>
    </row>
    <row r="89" spans="1:12" x14ac:dyDescent="0.3">
      <c r="A89" s="132"/>
      <c r="B89" t="s">
        <v>292</v>
      </c>
    </row>
  </sheetData>
  <mergeCells count="5">
    <mergeCell ref="A1:G1"/>
    <mergeCell ref="A3:B3"/>
    <mergeCell ref="C3:D3"/>
    <mergeCell ref="E3:G3"/>
    <mergeCell ref="I3:K3"/>
  </mergeCells>
  <conditionalFormatting sqref="F6">
    <cfRule type="cellIs" dxfId="1301" priority="292" operator="greaterThanOrEqual">
      <formula>E6</formula>
    </cfRule>
    <cfRule type="cellIs" dxfId="1300" priority="291" operator="lessThan">
      <formula>E6</formula>
    </cfRule>
    <cfRule type="cellIs" dxfId="1299" priority="290" operator="equal">
      <formula>0</formula>
    </cfRule>
  </conditionalFormatting>
  <conditionalFormatting sqref="F7">
    <cfRule type="cellIs" dxfId="1298" priority="261" operator="equal">
      <formula>0</formula>
    </cfRule>
    <cfRule type="cellIs" dxfId="1297" priority="263" operator="lessThan">
      <formula>E7</formula>
    </cfRule>
    <cfRule type="cellIs" dxfId="1296" priority="262" operator="greaterThanOrEqual">
      <formula>E7</formula>
    </cfRule>
  </conditionalFormatting>
  <conditionalFormatting sqref="F8">
    <cfRule type="cellIs" dxfId="1295" priority="281" operator="lessThan">
      <formula>E8</formula>
    </cfRule>
    <cfRule type="cellIs" dxfId="1294" priority="282" operator="greaterThanOrEqual">
      <formula>E8</formula>
    </cfRule>
  </conditionalFormatting>
  <conditionalFormatting sqref="F8:F10">
    <cfRule type="cellIs" dxfId="1293" priority="267" operator="equal">
      <formula>0</formula>
    </cfRule>
  </conditionalFormatting>
  <conditionalFormatting sqref="F9">
    <cfRule type="cellIs" dxfId="1292" priority="268" operator="lessThan">
      <formula>E9</formula>
    </cfRule>
    <cfRule type="cellIs" dxfId="1291" priority="269" operator="greaterThanOrEqual">
      <formula>E9</formula>
    </cfRule>
  </conditionalFormatting>
  <conditionalFormatting sqref="F10">
    <cfRule type="cellIs" dxfId="1290" priority="283" operator="lessThan">
      <formula>$E10</formula>
    </cfRule>
    <cfRule type="cellIs" dxfId="1289" priority="284" operator="greaterThanOrEqual">
      <formula>$E10</formula>
    </cfRule>
  </conditionalFormatting>
  <conditionalFormatting sqref="F11">
    <cfRule type="cellIs" dxfId="1288" priority="251" operator="equal">
      <formula>0</formula>
    </cfRule>
    <cfRule type="cellIs" dxfId="1287" priority="253" operator="lessThan">
      <formula>E11</formula>
    </cfRule>
    <cfRule type="cellIs" dxfId="1286" priority="252" operator="greaterThanOrEqual">
      <formula>E11</formula>
    </cfRule>
  </conditionalFormatting>
  <conditionalFormatting sqref="F12">
    <cfRule type="cellIs" dxfId="1285" priority="259" operator="lessThan">
      <formula>E12</formula>
    </cfRule>
    <cfRule type="cellIs" dxfId="1284" priority="260" operator="greaterThanOrEqual">
      <formula>E12</formula>
    </cfRule>
  </conditionalFormatting>
  <conditionalFormatting sqref="F12:F14">
    <cfRule type="cellIs" dxfId="1283" priority="236" operator="equal">
      <formula>0</formula>
    </cfRule>
  </conditionalFormatting>
  <conditionalFormatting sqref="F13">
    <cfRule type="cellIs" dxfId="1282" priority="258" operator="greaterThanOrEqual">
      <formula>E13</formula>
    </cfRule>
    <cfRule type="cellIs" dxfId="1281" priority="257" operator="lessThan">
      <formula>E13</formula>
    </cfRule>
  </conditionalFormatting>
  <conditionalFormatting sqref="F15">
    <cfRule type="cellIs" dxfId="1280" priority="275" operator="equal">
      <formula>0</formula>
    </cfRule>
    <cfRule type="cellIs" dxfId="1279" priority="276" operator="greaterThanOrEqual">
      <formula>E15</formula>
    </cfRule>
    <cfRule type="cellIs" dxfId="1278" priority="277" operator="lessThan">
      <formula>E15</formula>
    </cfRule>
  </conditionalFormatting>
  <conditionalFormatting sqref="F16">
    <cfRule type="cellIs" dxfId="1277" priority="279" operator="lessThan">
      <formula>E16</formula>
    </cfRule>
    <cfRule type="cellIs" dxfId="1276" priority="280" operator="greaterThanOrEqual">
      <formula>E16</formula>
    </cfRule>
  </conditionalFormatting>
  <conditionalFormatting sqref="F16:F17">
    <cfRule type="cellIs" dxfId="1275" priority="278" operator="equal">
      <formula>0</formula>
    </cfRule>
  </conditionalFormatting>
  <conditionalFormatting sqref="F17">
    <cfRule type="cellIs" dxfId="1274" priority="286" operator="greaterThanOrEqual">
      <formula>E17</formula>
    </cfRule>
    <cfRule type="cellIs" dxfId="1273" priority="285" operator="lessThan">
      <formula>E17</formula>
    </cfRule>
  </conditionalFormatting>
  <conditionalFormatting sqref="F19">
    <cfRule type="cellIs" dxfId="1272" priority="245" operator="equal">
      <formula>0</formula>
    </cfRule>
    <cfRule type="cellIs" dxfId="1271" priority="246" operator="greaterThanOrEqual">
      <formula>E19</formula>
    </cfRule>
    <cfRule type="cellIs" dxfId="1270" priority="247" operator="lessThan">
      <formula>E19</formula>
    </cfRule>
  </conditionalFormatting>
  <conditionalFormatting sqref="F20">
    <cfRule type="cellIs" dxfId="1269" priority="274" operator="greaterThanOrEqual">
      <formula>E20</formula>
    </cfRule>
    <cfRule type="cellIs" dxfId="1268" priority="273" operator="lessThan">
      <formula>E20</formula>
    </cfRule>
  </conditionalFormatting>
  <conditionalFormatting sqref="F20:F21">
    <cfRule type="cellIs" dxfId="1267" priority="270" operator="equal">
      <formula>0</formula>
    </cfRule>
  </conditionalFormatting>
  <conditionalFormatting sqref="F21">
    <cfRule type="cellIs" dxfId="1266" priority="271" operator="lessThan">
      <formula>E21</formula>
    </cfRule>
    <cfRule type="cellIs" dxfId="1265" priority="272" operator="greaterThanOrEqual">
      <formula>E21</formula>
    </cfRule>
  </conditionalFormatting>
  <conditionalFormatting sqref="F23">
    <cfRule type="cellIs" dxfId="1264" priority="371" operator="lessThan">
      <formula>E23</formula>
    </cfRule>
    <cfRule type="cellIs" dxfId="1263" priority="370" operator="greaterThanOrEqual">
      <formula>E23</formula>
    </cfRule>
    <cfRule type="cellIs" dxfId="1262" priority="369" operator="equal">
      <formula>0</formula>
    </cfRule>
  </conditionalFormatting>
  <conditionalFormatting sqref="F24">
    <cfRule type="cellIs" dxfId="1261" priority="362" operator="greaterThanOrEqual">
      <formula>E24</formula>
    </cfRule>
    <cfRule type="cellIs" dxfId="1260" priority="361" operator="lessThan">
      <formula>E24</formula>
    </cfRule>
    <cfRule type="cellIs" dxfId="1259" priority="360" operator="equal">
      <formula>0</formula>
    </cfRule>
  </conditionalFormatting>
  <conditionalFormatting sqref="F25">
    <cfRule type="cellIs" dxfId="1258" priority="363" operator="equal">
      <formula>0</formula>
    </cfRule>
    <cfRule type="cellIs" dxfId="1257" priority="365" operator="greaterThan">
      <formula>E25</formula>
    </cfRule>
    <cfRule type="cellIs" dxfId="1256" priority="364" operator="lessThanOrEqual">
      <formula>E25</formula>
    </cfRule>
  </conditionalFormatting>
  <conditionalFormatting sqref="F26:F29">
    <cfRule type="cellIs" dxfId="1255" priority="358" operator="lessThan">
      <formula>$E26</formula>
    </cfRule>
    <cfRule type="cellIs" dxfId="1254" priority="359" operator="greaterThanOrEqual">
      <formula>$E26</formula>
    </cfRule>
    <cfRule type="cellIs" dxfId="1253" priority="357" operator="equal">
      <formula>0</formula>
    </cfRule>
  </conditionalFormatting>
  <conditionalFormatting sqref="F31">
    <cfRule type="cellIs" dxfId="1252" priority="401" operator="lessThan">
      <formula>E31</formula>
    </cfRule>
    <cfRule type="cellIs" dxfId="1251" priority="402" operator="greaterThanOrEqual">
      <formula>E31</formula>
    </cfRule>
  </conditionalFormatting>
  <conditionalFormatting sqref="F31:F32">
    <cfRule type="cellIs" dxfId="1250" priority="400" operator="equal">
      <formula>0</formula>
    </cfRule>
  </conditionalFormatting>
  <conditionalFormatting sqref="F32">
    <cfRule type="cellIs" dxfId="1249" priority="403" operator="lessThan">
      <formula>E32</formula>
    </cfRule>
    <cfRule type="cellIs" dxfId="1248" priority="404" operator="greaterThanOrEqual">
      <formula>E32</formula>
    </cfRule>
  </conditionalFormatting>
  <conditionalFormatting sqref="F34">
    <cfRule type="cellIs" dxfId="1247" priority="399" operator="greaterThanOrEqual">
      <formula>E34</formula>
    </cfRule>
    <cfRule type="cellIs" dxfId="1246" priority="398" operator="lessThan">
      <formula>E34</formula>
    </cfRule>
  </conditionalFormatting>
  <conditionalFormatting sqref="F34:F35">
    <cfRule type="cellIs" dxfId="1245" priority="395" operator="equal">
      <formula>0</formula>
    </cfRule>
  </conditionalFormatting>
  <conditionalFormatting sqref="F35">
    <cfRule type="cellIs" dxfId="1244" priority="396" operator="lessThan">
      <formula>E35</formula>
    </cfRule>
    <cfRule type="cellIs" dxfId="1243" priority="397" operator="greaterThanOrEqual">
      <formula>E35</formula>
    </cfRule>
  </conditionalFormatting>
  <conditionalFormatting sqref="F36">
    <cfRule type="cellIs" dxfId="1242" priority="444" operator="equal">
      <formula>0</formula>
    </cfRule>
    <cfRule type="cellIs" dxfId="1241" priority="445" operator="lessThan">
      <formula>$E36</formula>
    </cfRule>
    <cfRule type="cellIs" dxfId="1240" priority="446" operator="greaterThanOrEqual">
      <formula>$E36</formula>
    </cfRule>
  </conditionalFormatting>
  <conditionalFormatting sqref="F37:F39">
    <cfRule type="cellIs" dxfId="1239" priority="390" operator="equal">
      <formula>0</formula>
    </cfRule>
    <cfRule type="cellIs" dxfId="1238" priority="391" operator="lessThan">
      <formula>E37</formula>
    </cfRule>
    <cfRule type="cellIs" dxfId="1237" priority="392" operator="greaterThanOrEqual">
      <formula>E37</formula>
    </cfRule>
  </conditionalFormatting>
  <conditionalFormatting sqref="F45">
    <cfRule type="cellIs" dxfId="1236" priority="442" operator="greaterThanOrEqual">
      <formula>E45</formula>
    </cfRule>
    <cfRule type="cellIs" dxfId="1235" priority="440" operator="equal">
      <formula>0</formula>
    </cfRule>
    <cfRule type="cellIs" dxfId="1234" priority="441" operator="lessThan">
      <formula>E45</formula>
    </cfRule>
  </conditionalFormatting>
  <conditionalFormatting sqref="F46:F50">
    <cfRule type="cellIs" dxfId="1233" priority="224" operator="equal">
      <formula>0</formula>
    </cfRule>
    <cfRule type="cellIs" dxfId="1232" priority="225" operator="lessThan">
      <formula>E46</formula>
    </cfRule>
    <cfRule type="cellIs" dxfId="1231" priority="226" operator="greaterThanOrEqual">
      <formula>E46</formula>
    </cfRule>
  </conditionalFormatting>
  <conditionalFormatting sqref="F49:F50">
    <cfRule type="cellIs" dxfId="1230" priority="219" operator="lessThan">
      <formula>E49</formula>
    </cfRule>
    <cfRule type="cellIs" dxfId="1229" priority="220" operator="greaterThanOrEqual">
      <formula>E49</formula>
    </cfRule>
    <cfRule type="cellIs" dxfId="1228" priority="218" operator="equal">
      <formula>0</formula>
    </cfRule>
  </conditionalFormatting>
  <conditionalFormatting sqref="F51:F52">
    <cfRule type="cellIs" dxfId="1227" priority="385" operator="lessThanOrEqual">
      <formula>E51</formula>
    </cfRule>
    <cfRule type="cellIs" dxfId="1226" priority="386" operator="greaterThan">
      <formula>E51</formula>
    </cfRule>
    <cfRule type="cellIs" dxfId="1225" priority="384" operator="equal">
      <formula>0</formula>
    </cfRule>
  </conditionalFormatting>
  <conditionalFormatting sqref="F53">
    <cfRule type="cellIs" dxfId="1224" priority="439" operator="greaterThanOrEqual">
      <formula>$E53</formula>
    </cfRule>
    <cfRule type="cellIs" dxfId="1223" priority="438" operator="lessThan">
      <formula>$E53</formula>
    </cfRule>
    <cfRule type="cellIs" dxfId="1222" priority="437" operator="equal">
      <formula>0</formula>
    </cfRule>
  </conditionalFormatting>
  <conditionalFormatting sqref="F54:F57">
    <cfRule type="cellIs" dxfId="1221" priority="348" operator="equal">
      <formula>0</formula>
    </cfRule>
    <cfRule type="cellIs" dxfId="1220" priority="350" operator="greaterThanOrEqual">
      <formula>E54</formula>
    </cfRule>
    <cfRule type="cellIs" dxfId="1219" priority="349" operator="lessThan">
      <formula>E54</formula>
    </cfRule>
  </conditionalFormatting>
  <conditionalFormatting sqref="F58">
    <cfRule type="cellIs" dxfId="1218" priority="433" operator="greaterThanOrEqual">
      <formula>E58</formula>
    </cfRule>
    <cfRule type="cellIs" dxfId="1217" priority="432" operator="lessThan">
      <formula>E58</formula>
    </cfRule>
    <cfRule type="cellIs" dxfId="1216" priority="431" operator="equal">
      <formula>0</formula>
    </cfRule>
  </conditionalFormatting>
  <conditionalFormatting sqref="F59:F62">
    <cfRule type="cellIs" dxfId="1215" priority="340" operator="lessThan">
      <formula>E59</formula>
    </cfRule>
    <cfRule type="cellIs" dxfId="1214" priority="341" operator="greaterThanOrEqual">
      <formula>E59</formula>
    </cfRule>
  </conditionalFormatting>
  <conditionalFormatting sqref="F59:F63">
    <cfRule type="cellIs" dxfId="1213" priority="339" operator="equal">
      <formula>0</formula>
    </cfRule>
  </conditionalFormatting>
  <conditionalFormatting sqref="F63">
    <cfRule type="cellIs" dxfId="1212" priority="406" operator="greaterThanOrEqual">
      <formula>E63</formula>
    </cfRule>
    <cfRule type="cellIs" dxfId="1211" priority="405" operator="lessThan">
      <formula>E63</formula>
    </cfRule>
  </conditionalFormatting>
  <conditionalFormatting sqref="F64">
    <cfRule type="cellIs" dxfId="1210" priority="427" operator="greaterThanOrEqual">
      <formula>$E64</formula>
    </cfRule>
    <cfRule type="cellIs" dxfId="1209" priority="426" operator="lessThan">
      <formula>$E64</formula>
    </cfRule>
    <cfRule type="cellIs" dxfId="1208" priority="425" operator="equal">
      <formula>0</formula>
    </cfRule>
  </conditionalFormatting>
  <conditionalFormatting sqref="F65:F68">
    <cfRule type="cellIs" dxfId="1207" priority="346" operator="lessThan">
      <formula>E65</formula>
    </cfRule>
    <cfRule type="cellIs" dxfId="1206" priority="345" operator="equal">
      <formula>0</formula>
    </cfRule>
    <cfRule type="cellIs" dxfId="1205" priority="347" operator="greaterThanOrEqual">
      <formula>E65</formula>
    </cfRule>
  </conditionalFormatting>
  <conditionalFormatting sqref="F70">
    <cfRule type="cellIs" dxfId="1204" priority="310" operator="equal">
      <formula>0</formula>
    </cfRule>
    <cfRule type="cellIs" dxfId="1203" priority="311" operator="lessThan">
      <formula>E70</formula>
    </cfRule>
    <cfRule type="cellIs" dxfId="1202" priority="312" operator="greaterThanOrEqual">
      <formula>E70</formula>
    </cfRule>
  </conditionalFormatting>
  <conditionalFormatting sqref="F72">
    <cfRule type="cellIs" dxfId="1201" priority="308" operator="lessThan">
      <formula>E72</formula>
    </cfRule>
    <cfRule type="cellIs" dxfId="1200" priority="309" operator="greaterThanOrEqual">
      <formula>E72</formula>
    </cfRule>
  </conditionalFormatting>
  <conditionalFormatting sqref="F72:F73">
    <cfRule type="cellIs" dxfId="1199" priority="305" operator="equal">
      <formula>0</formula>
    </cfRule>
  </conditionalFormatting>
  <conditionalFormatting sqref="F73">
    <cfRule type="cellIs" dxfId="1198" priority="307" operator="greaterThanOrEqual">
      <formula>E73</formula>
    </cfRule>
    <cfRule type="cellIs" dxfId="1197" priority="306" operator="lessThan">
      <formula>E73</formula>
    </cfRule>
  </conditionalFormatting>
  <conditionalFormatting sqref="F74">
    <cfRule type="cellIs" dxfId="1196" priority="419" operator="equal">
      <formula>0</formula>
    </cfRule>
    <cfRule type="cellIs" dxfId="1195" priority="420" operator="lessThan">
      <formula>$E74</formula>
    </cfRule>
    <cfRule type="cellIs" dxfId="1194" priority="421" operator="greaterThanOrEqual">
      <formula>$E74</formula>
    </cfRule>
  </conditionalFormatting>
  <conditionalFormatting sqref="F75:F78">
    <cfRule type="cellIs" dxfId="1193" priority="381" operator="greaterThanOrEqual">
      <formula>E75</formula>
    </cfRule>
    <cfRule type="cellIs" dxfId="1192" priority="380" operator="lessThan">
      <formula>E75</formula>
    </cfRule>
  </conditionalFormatting>
  <conditionalFormatting sqref="F75:F80">
    <cfRule type="cellIs" dxfId="1191" priority="302" operator="equal">
      <formula>0</formula>
    </cfRule>
  </conditionalFormatting>
  <conditionalFormatting sqref="F79">
    <cfRule type="cellIs" dxfId="1190" priority="313" operator="lessThan">
      <formula>E79</formula>
    </cfRule>
    <cfRule type="cellIs" dxfId="1189" priority="314" operator="greaterThanOrEqual">
      <formula>E79</formula>
    </cfRule>
  </conditionalFormatting>
  <conditionalFormatting sqref="F80">
    <cfRule type="cellIs" dxfId="1188" priority="304" operator="greaterThanOrEqual">
      <formula>E80</formula>
    </cfRule>
    <cfRule type="cellIs" dxfId="1187" priority="303" operator="lessThan">
      <formula>E80</formula>
    </cfRule>
  </conditionalFormatting>
  <conditionalFormatting sqref="F81">
    <cfRule type="cellIs" dxfId="1186" priority="376" operator="greaterThanOrEqual">
      <formula>$E81</formula>
    </cfRule>
    <cfRule type="cellIs" dxfId="1185" priority="375" operator="lessThan">
      <formula>$E81</formula>
    </cfRule>
    <cfRule type="cellIs" dxfId="1184" priority="374" operator="equal">
      <formula>0</formula>
    </cfRule>
  </conditionalFormatting>
  <conditionalFormatting sqref="F82:F85">
    <cfRule type="cellIs" dxfId="1183" priority="344" operator="greaterThanOrEqual">
      <formula>E82</formula>
    </cfRule>
    <cfRule type="cellIs" dxfId="1182" priority="343" operator="lessThan">
      <formula>E82</formula>
    </cfRule>
    <cfRule type="cellIs" dxfId="1181" priority="342" operator="equal">
      <formula>0</formula>
    </cfRule>
  </conditionalFormatting>
  <conditionalFormatting sqref="G6">
    <cfRule type="cellIs" dxfId="1180" priority="244" operator="equal">
      <formula>"Meta non Conseguida"</formula>
    </cfRule>
    <cfRule type="cellIs" dxfId="1179" priority="243" operator="equal">
      <formula>"Meta Conseguida"</formula>
    </cfRule>
    <cfRule type="cellIs" dxfId="1178" priority="242" operator="equal">
      <formula>"Introducir resultado"</formula>
    </cfRule>
  </conditionalFormatting>
  <conditionalFormatting sqref="G7">
    <cfRule type="cellIs" dxfId="1177" priority="266" operator="equal">
      <formula>"Ningunha Meta Alcanzada"</formula>
    </cfRule>
    <cfRule type="cellIs" dxfId="1176" priority="264" operator="equal">
      <formula>"Meta Totalmente Alcanzada"</formula>
    </cfRule>
    <cfRule type="cellIs" dxfId="1175" priority="265" operator="equal">
      <formula>"Meta Parcialmente Alcanzada"</formula>
    </cfRule>
  </conditionalFormatting>
  <conditionalFormatting sqref="G8:G9">
    <cfRule type="cellIs" dxfId="1174" priority="241" operator="equal">
      <formula>"Meta non Conseguida"</formula>
    </cfRule>
    <cfRule type="cellIs" dxfId="1173" priority="240" operator="equal">
      <formula>"Meta Conseguida"</formula>
    </cfRule>
    <cfRule type="cellIs" dxfId="1172" priority="239" operator="equal">
      <formula>"Introducir resultado"</formula>
    </cfRule>
  </conditionalFormatting>
  <conditionalFormatting sqref="G11">
    <cfRule type="cellIs" dxfId="1171" priority="256" operator="equal">
      <formula>"Ningunha Meta Alcanzada"</formula>
    </cfRule>
    <cfRule type="cellIs" dxfId="1170" priority="254" operator="equal">
      <formula>"Meta Totalmente Alcanzada"</formula>
    </cfRule>
    <cfRule type="cellIs" dxfId="1169" priority="255" operator="equal">
      <formula>"Meta Parcialmente Alcanzada"</formula>
    </cfRule>
  </conditionalFormatting>
  <conditionalFormatting sqref="G12:G13">
    <cfRule type="cellIs" dxfId="1168" priority="238" operator="equal">
      <formula>"Meta non Conseguida"</formula>
    </cfRule>
    <cfRule type="cellIs" dxfId="1167" priority="237" operator="equal">
      <formula>"Meta Conseguida"</formula>
    </cfRule>
  </conditionalFormatting>
  <conditionalFormatting sqref="G12:G14">
    <cfRule type="cellIs" dxfId="1166" priority="233" operator="equal">
      <formula>"Introducir resultado"</formula>
    </cfRule>
  </conditionalFormatting>
  <conditionalFormatting sqref="G14">
    <cfRule type="cellIs" dxfId="1165" priority="234" operator="equal">
      <formula>"Resultado Introducido"</formula>
    </cfRule>
    <cfRule type="cellIs" dxfId="1164" priority="235" operator="equal">
      <formula>"Meta no Conseguida"</formula>
    </cfRule>
  </conditionalFormatting>
  <conditionalFormatting sqref="G15">
    <cfRule type="cellIs" dxfId="1163" priority="287" operator="equal">
      <formula>"Meta Totalmente Alcanzada"</formula>
    </cfRule>
    <cfRule type="cellIs" dxfId="1162" priority="288" operator="equal">
      <formula>"Meta Parcialmente Alcanzada"</formula>
    </cfRule>
    <cfRule type="cellIs" dxfId="1161" priority="289" operator="equal">
      <formula>"Ningunha Meta Alcanzada"</formula>
    </cfRule>
  </conditionalFormatting>
  <conditionalFormatting sqref="G16:G17">
    <cfRule type="cellIs" dxfId="1160" priority="230" operator="equal">
      <formula>"Introducir resultado"</formula>
    </cfRule>
    <cfRule type="cellIs" dxfId="1159" priority="231" operator="equal">
      <formula>"Meta Conseguida"</formula>
    </cfRule>
    <cfRule type="cellIs" dxfId="1158" priority="232" operator="equal">
      <formula>"Meta non Conseguida"</formula>
    </cfRule>
  </conditionalFormatting>
  <conditionalFormatting sqref="G19">
    <cfRule type="cellIs" dxfId="1157" priority="248" operator="equal">
      <formula>"Meta Totalmente Alcanzada"</formula>
    </cfRule>
    <cfRule type="cellIs" dxfId="1156" priority="250" operator="equal">
      <formula>"Ningunha Meta Alcanzada"</formula>
    </cfRule>
    <cfRule type="cellIs" dxfId="1155" priority="249" operator="equal">
      <formula>"Meta Parcialmente Alcanzada"</formula>
    </cfRule>
  </conditionalFormatting>
  <conditionalFormatting sqref="G20:G21">
    <cfRule type="cellIs" dxfId="1154" priority="228" operator="equal">
      <formula>"Meta Conseguida"</formula>
    </cfRule>
    <cfRule type="cellIs" dxfId="1153" priority="229" operator="equal">
      <formula>"Meta non Conseguida"</formula>
    </cfRule>
    <cfRule type="cellIs" dxfId="1152" priority="227" operator="equal">
      <formula>"Introducir resultado"</formula>
    </cfRule>
  </conditionalFormatting>
  <conditionalFormatting sqref="G23">
    <cfRule type="cellIs" dxfId="1151" priority="368" operator="equal">
      <formula>"Ningunha Meta Alcanzada"</formula>
    </cfRule>
    <cfRule type="cellIs" dxfId="1150" priority="366" operator="equal">
      <formula>"Meta Totalmente Alcanzada"</formula>
    </cfRule>
    <cfRule type="cellIs" dxfId="1149" priority="367" operator="equal">
      <formula>"Meta Parcialmente Alcanzada"</formula>
    </cfRule>
  </conditionalFormatting>
  <conditionalFormatting sqref="G24:G29">
    <cfRule type="cellIs" dxfId="1148" priority="335" operator="equal">
      <formula>"Meta non Conseguida"</formula>
    </cfRule>
    <cfRule type="cellIs" dxfId="1147" priority="334" operator="equal">
      <formula>"Meta Conseguida"</formula>
    </cfRule>
    <cfRule type="cellIs" dxfId="1146" priority="333" operator="equal">
      <formula>"Introducir resultado"</formula>
    </cfRule>
  </conditionalFormatting>
  <conditionalFormatting sqref="G31:G32">
    <cfRule type="cellIs" dxfId="1145" priority="330" operator="equal">
      <formula>"Introducir resultado"</formula>
    </cfRule>
    <cfRule type="cellIs" dxfId="1144" priority="331" operator="equal">
      <formula>"Meta Conseguida"</formula>
    </cfRule>
    <cfRule type="cellIs" dxfId="1143" priority="332" operator="equal">
      <formula>"Meta non Conseguida"</formula>
    </cfRule>
  </conditionalFormatting>
  <conditionalFormatting sqref="G34:G35">
    <cfRule type="cellIs" dxfId="1142" priority="338" operator="equal">
      <formula>"Meta non Conseguida"</formula>
    </cfRule>
    <cfRule type="cellIs" dxfId="1141" priority="337" operator="equal">
      <formula>"Meta Conseguida"</formula>
    </cfRule>
    <cfRule type="cellIs" dxfId="1140" priority="336" operator="equal">
      <formula>"Introducir resultado"</formula>
    </cfRule>
  </conditionalFormatting>
  <conditionalFormatting sqref="G36">
    <cfRule type="cellIs" dxfId="1139" priority="415" operator="equal">
      <formula>"Ningunha Meta Alcanzada"</formula>
    </cfRule>
    <cfRule type="cellIs" dxfId="1138" priority="414" operator="equal">
      <formula>"Meta Parcialmente Alcanzada"</formula>
    </cfRule>
    <cfRule type="cellIs" dxfId="1137" priority="413" operator="equal">
      <formula>"Meta Totalmente Alcanzada"</formula>
    </cfRule>
  </conditionalFormatting>
  <conditionalFormatting sqref="G37:G39">
    <cfRule type="cellIs" dxfId="1136" priority="393" operator="equal">
      <formula>"Meta Conseguida"</formula>
    </cfRule>
    <cfRule type="cellIs" dxfId="1135" priority="394" operator="equal">
      <formula>"Meta non Conseguida"</formula>
    </cfRule>
  </conditionalFormatting>
  <conditionalFormatting sqref="G37:G40">
    <cfRule type="cellIs" dxfId="1134" priority="387" operator="equal">
      <formula>"Introducir resultado"</formula>
    </cfRule>
  </conditionalFormatting>
  <conditionalFormatting sqref="G40">
    <cfRule type="cellIs" dxfId="1133" priority="389" operator="equal">
      <formula>"Meta no Conseguida"</formula>
    </cfRule>
    <cfRule type="cellIs" dxfId="1132" priority="388" operator="equal">
      <formula>"Indicador Completado"</formula>
    </cfRule>
  </conditionalFormatting>
  <conditionalFormatting sqref="G45">
    <cfRule type="cellIs" dxfId="1131" priority="411" operator="equal">
      <formula>"Meta Parcialmente Alcanzada"</formula>
    </cfRule>
    <cfRule type="cellIs" dxfId="1130" priority="412" operator="equal">
      <formula>"Ningunha Meta Alcanzada"</formula>
    </cfRule>
    <cfRule type="cellIs" dxfId="1129" priority="410" operator="equal">
      <formula>"Meta Totalmente Alcanzada"</formula>
    </cfRule>
  </conditionalFormatting>
  <conditionalFormatting sqref="G46">
    <cfRule type="cellIs" dxfId="1128" priority="443" operator="equal">
      <formula>"Meta noN Conseguida"</formula>
    </cfRule>
  </conditionalFormatting>
  <conditionalFormatting sqref="G46:G52">
    <cfRule type="cellIs" dxfId="1127" priority="221" operator="equal">
      <formula>"Introducir resultado"</formula>
    </cfRule>
    <cfRule type="cellIs" dxfId="1126" priority="222" operator="equal">
      <formula>"Meta Conseguida"</formula>
    </cfRule>
  </conditionalFormatting>
  <conditionalFormatting sqref="G47:G52">
    <cfRule type="cellIs" dxfId="1125" priority="223" operator="equal">
      <formula>"Meta non Conseguida"</formula>
    </cfRule>
  </conditionalFormatting>
  <conditionalFormatting sqref="G53">
    <cfRule type="cellIs" dxfId="1124" priority="407" operator="equal">
      <formula>"Meta Totalmente Alcanzada"</formula>
    </cfRule>
    <cfRule type="cellIs" dxfId="1123" priority="408" operator="equal">
      <formula>"Meta Parcialmente Alcanzada"</formula>
    </cfRule>
    <cfRule type="cellIs" dxfId="1122" priority="409" operator="equal">
      <formula>"Ningunha Meta Alcanzada"</formula>
    </cfRule>
  </conditionalFormatting>
  <conditionalFormatting sqref="G54:G57">
    <cfRule type="cellIs" dxfId="1121" priority="417" operator="equal">
      <formula>"Meta Conseguida"</formula>
    </cfRule>
    <cfRule type="cellIs" dxfId="1120" priority="418" operator="equal">
      <formula>"Meta non Conseguida"</formula>
    </cfRule>
    <cfRule type="cellIs" dxfId="1119" priority="416" operator="equal">
      <formula>"Introducir resultado"</formula>
    </cfRule>
  </conditionalFormatting>
  <conditionalFormatting sqref="G58">
    <cfRule type="cellIs" dxfId="1118" priority="436" operator="equal">
      <formula>"Ningunha Meta Alcanzada"</formula>
    </cfRule>
    <cfRule type="cellIs" dxfId="1117" priority="435" operator="equal">
      <formula>"Meta Parcialmente Alcanzada"</formula>
    </cfRule>
    <cfRule type="cellIs" dxfId="1116" priority="434" operator="equal">
      <formula>"Meta Totalmente Alcanzada"</formula>
    </cfRule>
  </conditionalFormatting>
  <conditionalFormatting sqref="G59:G63">
    <cfRule type="cellIs" dxfId="1115" priority="329" operator="equal">
      <formula>"Meta non Conseguida"</formula>
    </cfRule>
    <cfRule type="cellIs" dxfId="1114" priority="328" operator="equal">
      <formula>"Meta Conseguida"</formula>
    </cfRule>
    <cfRule type="cellIs" dxfId="1113" priority="327" operator="equal">
      <formula>"Introducir resultado"</formula>
    </cfRule>
  </conditionalFormatting>
  <conditionalFormatting sqref="G64">
    <cfRule type="cellIs" dxfId="1112" priority="429" operator="equal">
      <formula>"Meta Parcialmente Alcanzada"</formula>
    </cfRule>
    <cfRule type="cellIs" dxfId="1111" priority="430" operator="equal">
      <formula>"Ningunha Meta Alcanzada"</formula>
    </cfRule>
    <cfRule type="cellIs" dxfId="1110" priority="428" operator="equal">
      <formula>"Meta Totalmente Alcanzada"</formula>
    </cfRule>
  </conditionalFormatting>
  <conditionalFormatting sqref="G65:G68">
    <cfRule type="cellIs" dxfId="1109" priority="382" operator="equal">
      <formula>"Meta Conseguida"</formula>
    </cfRule>
    <cfRule type="cellIs" dxfId="1108" priority="383" operator="equal">
      <formula>"Meta non Conseguida"</formula>
    </cfRule>
  </conditionalFormatting>
  <conditionalFormatting sqref="G65:G73">
    <cfRule type="cellIs" dxfId="1107" priority="318" operator="equal">
      <formula>"Introducir resultado"</formula>
    </cfRule>
  </conditionalFormatting>
  <conditionalFormatting sqref="G69">
    <cfRule type="cellIs" dxfId="1106" priority="326" operator="equal">
      <formula>"Meta no Conseguida"</formula>
    </cfRule>
    <cfRule type="cellIs" dxfId="1105" priority="325" operator="equal">
      <formula>"Indicador Completado"</formula>
    </cfRule>
  </conditionalFormatting>
  <conditionalFormatting sqref="G70">
    <cfRule type="cellIs" dxfId="1104" priority="322" operator="equal">
      <formula>"Meta non Conseguida"</formula>
    </cfRule>
    <cfRule type="cellIs" dxfId="1103" priority="321" operator="equal">
      <formula>"Meta Conseguida"</formula>
    </cfRule>
  </conditionalFormatting>
  <conditionalFormatting sqref="G71">
    <cfRule type="cellIs" dxfId="1102" priority="324" operator="equal">
      <formula>"Meta no Conseguida"</formula>
    </cfRule>
    <cfRule type="cellIs" dxfId="1101" priority="323" operator="equal">
      <formula>"Indicador Completado"</formula>
    </cfRule>
  </conditionalFormatting>
  <conditionalFormatting sqref="G72:G73">
    <cfRule type="cellIs" dxfId="1100" priority="320" operator="equal">
      <formula>"Meta non Conseguida"</formula>
    </cfRule>
    <cfRule type="cellIs" dxfId="1099" priority="319" operator="equal">
      <formula>"Meta Conseguida"</formula>
    </cfRule>
  </conditionalFormatting>
  <conditionalFormatting sqref="G74">
    <cfRule type="cellIs" dxfId="1098" priority="422" operator="equal">
      <formula>"Meta Totalmente Alcanzada"</formula>
    </cfRule>
    <cfRule type="cellIs" dxfId="1097" priority="423" operator="equal">
      <formula>"Meta Parcialmente Alcanzada"</formula>
    </cfRule>
    <cfRule type="cellIs" dxfId="1096" priority="424" operator="equal">
      <formula>"Ningunha Meta Alcanzada"</formula>
    </cfRule>
  </conditionalFormatting>
  <conditionalFormatting sqref="G75:G80">
    <cfRule type="cellIs" dxfId="1095" priority="315" operator="equal">
      <formula>"Introducir resultado"</formula>
    </cfRule>
    <cfRule type="cellIs" dxfId="1094" priority="317" operator="equal">
      <formula>"Meta non Conseguida"</formula>
    </cfRule>
    <cfRule type="cellIs" dxfId="1093" priority="316" operator="equal">
      <formula>"Meta Conseguida"</formula>
    </cfRule>
  </conditionalFormatting>
  <conditionalFormatting sqref="G81">
    <cfRule type="cellIs" dxfId="1092" priority="379" operator="equal">
      <formula>"Ningunha Meta Alcanzada"</formula>
    </cfRule>
    <cfRule type="cellIs" dxfId="1091" priority="377" operator="equal">
      <formula>"Meta Totalmente Alcanzada"</formula>
    </cfRule>
    <cfRule type="cellIs" dxfId="1090" priority="378" operator="equal">
      <formula>"Meta Parcialmente Alcanzada"</formula>
    </cfRule>
  </conditionalFormatting>
  <conditionalFormatting sqref="G82:G85">
    <cfRule type="cellIs" dxfId="1089" priority="373" operator="equal">
      <formula>"Meta non Conseguida"</formula>
    </cfRule>
    <cfRule type="cellIs" dxfId="1088" priority="372" operator="equal">
      <formula>"Meta Conseguida"</formula>
    </cfRule>
  </conditionalFormatting>
  <conditionalFormatting sqref="G82:G87">
    <cfRule type="cellIs" dxfId="1087" priority="299" operator="equal">
      <formula>"Introducir resultado"</formula>
    </cfRule>
  </conditionalFormatting>
  <conditionalFormatting sqref="G86:G87">
    <cfRule type="cellIs" dxfId="1086" priority="300" operator="equal">
      <formula>"Indicador Completado"</formula>
    </cfRule>
    <cfRule type="cellIs" dxfId="1085" priority="301" operator="equal">
      <formula>"Meta no Conseguida"</formula>
    </cfRule>
  </conditionalFormatting>
  <conditionalFormatting sqref="J6">
    <cfRule type="cellIs" dxfId="1084" priority="73" operator="equal">
      <formula>0</formula>
    </cfRule>
    <cfRule type="cellIs" dxfId="1083" priority="75" operator="greaterThanOrEqual">
      <formula>I6</formula>
    </cfRule>
    <cfRule type="cellIs" dxfId="1082" priority="74" operator="lessThan">
      <formula>I6</formula>
    </cfRule>
  </conditionalFormatting>
  <conditionalFormatting sqref="J7">
    <cfRule type="cellIs" dxfId="1081" priority="44" operator="equal">
      <formula>0</formula>
    </cfRule>
    <cfRule type="cellIs" dxfId="1080" priority="45" operator="greaterThanOrEqual">
      <formula>I7</formula>
    </cfRule>
    <cfRule type="cellIs" dxfId="1079" priority="46" operator="lessThan">
      <formula>I7</formula>
    </cfRule>
  </conditionalFormatting>
  <conditionalFormatting sqref="J8">
    <cfRule type="cellIs" dxfId="1078" priority="64" operator="lessThan">
      <formula>I8</formula>
    </cfRule>
    <cfRule type="cellIs" dxfId="1077" priority="65" operator="greaterThanOrEqual">
      <formula>I8</formula>
    </cfRule>
  </conditionalFormatting>
  <conditionalFormatting sqref="J8:J10">
    <cfRule type="cellIs" dxfId="1076" priority="50" operator="equal">
      <formula>0</formula>
    </cfRule>
  </conditionalFormatting>
  <conditionalFormatting sqref="J9">
    <cfRule type="cellIs" dxfId="1075" priority="52" operator="greaterThanOrEqual">
      <formula>I9</formula>
    </cfRule>
    <cfRule type="cellIs" dxfId="1074" priority="51" operator="lessThan">
      <formula>I9</formula>
    </cfRule>
  </conditionalFormatting>
  <conditionalFormatting sqref="J10">
    <cfRule type="cellIs" dxfId="1073" priority="66" operator="lessThan">
      <formula>$E10</formula>
    </cfRule>
    <cfRule type="cellIs" dxfId="1072" priority="67" operator="greaterThanOrEqual">
      <formula>$E10</formula>
    </cfRule>
  </conditionalFormatting>
  <conditionalFormatting sqref="J11">
    <cfRule type="cellIs" dxfId="1071" priority="36" operator="lessThan">
      <formula>I11</formula>
    </cfRule>
    <cfRule type="cellIs" dxfId="1070" priority="35" operator="greaterThanOrEqual">
      <formula>I11</formula>
    </cfRule>
    <cfRule type="cellIs" dxfId="1069" priority="34" operator="equal">
      <formula>0</formula>
    </cfRule>
  </conditionalFormatting>
  <conditionalFormatting sqref="J12">
    <cfRule type="cellIs" dxfId="1068" priority="43" operator="greaterThanOrEqual">
      <formula>I12</formula>
    </cfRule>
    <cfRule type="cellIs" dxfId="1067" priority="42" operator="lessThan">
      <formula>I12</formula>
    </cfRule>
  </conditionalFormatting>
  <conditionalFormatting sqref="J12:J14">
    <cfRule type="cellIs" dxfId="1066" priority="19" operator="equal">
      <formula>0</formula>
    </cfRule>
  </conditionalFormatting>
  <conditionalFormatting sqref="J13">
    <cfRule type="cellIs" dxfId="1065" priority="40" operator="lessThan">
      <formula>I13</formula>
    </cfRule>
    <cfRule type="cellIs" dxfId="1064" priority="41" operator="greaterThanOrEqual">
      <formula>I13</formula>
    </cfRule>
  </conditionalFormatting>
  <conditionalFormatting sqref="J15">
    <cfRule type="cellIs" dxfId="1063" priority="59" operator="greaterThanOrEqual">
      <formula>I15</formula>
    </cfRule>
    <cfRule type="cellIs" dxfId="1062" priority="58" operator="equal">
      <formula>0</formula>
    </cfRule>
    <cfRule type="cellIs" dxfId="1061" priority="60" operator="lessThan">
      <formula>I15</formula>
    </cfRule>
  </conditionalFormatting>
  <conditionalFormatting sqref="J16">
    <cfRule type="cellIs" dxfId="1060" priority="62" operator="lessThan">
      <formula>I16</formula>
    </cfRule>
    <cfRule type="cellIs" dxfId="1059" priority="63" operator="greaterThanOrEqual">
      <formula>I16</formula>
    </cfRule>
  </conditionalFormatting>
  <conditionalFormatting sqref="J16:J17">
    <cfRule type="cellIs" dxfId="1058" priority="61" operator="equal">
      <formula>0</formula>
    </cfRule>
  </conditionalFormatting>
  <conditionalFormatting sqref="J17">
    <cfRule type="cellIs" dxfId="1057" priority="69" operator="greaterThanOrEqual">
      <formula>I17</formula>
    </cfRule>
    <cfRule type="cellIs" dxfId="1056" priority="68" operator="lessThan">
      <formula>I17</formula>
    </cfRule>
  </conditionalFormatting>
  <conditionalFormatting sqref="J19">
    <cfRule type="cellIs" dxfId="1055" priority="29" operator="greaterThanOrEqual">
      <formula>I19</formula>
    </cfRule>
    <cfRule type="cellIs" dxfId="1054" priority="28" operator="equal">
      <formula>0</formula>
    </cfRule>
    <cfRule type="cellIs" dxfId="1053" priority="30" operator="lessThan">
      <formula>I19</formula>
    </cfRule>
  </conditionalFormatting>
  <conditionalFormatting sqref="J20">
    <cfRule type="cellIs" dxfId="1052" priority="57" operator="greaterThanOrEqual">
      <formula>I20</formula>
    </cfRule>
    <cfRule type="cellIs" dxfId="1051" priority="56" operator="lessThan">
      <formula>I20</formula>
    </cfRule>
  </conditionalFormatting>
  <conditionalFormatting sqref="J20:J21">
    <cfRule type="cellIs" dxfId="1050" priority="53" operator="equal">
      <formula>0</formula>
    </cfRule>
  </conditionalFormatting>
  <conditionalFormatting sqref="J21">
    <cfRule type="cellIs" dxfId="1049" priority="55" operator="greaterThanOrEqual">
      <formula>I21</formula>
    </cfRule>
    <cfRule type="cellIs" dxfId="1048" priority="54" operator="lessThan">
      <formula>I21</formula>
    </cfRule>
  </conditionalFormatting>
  <conditionalFormatting sqref="J23">
    <cfRule type="cellIs" dxfId="1047" priority="140" operator="equal">
      <formula>0</formula>
    </cfRule>
    <cfRule type="cellIs" dxfId="1046" priority="141" operator="greaterThanOrEqual">
      <formula>I23</formula>
    </cfRule>
    <cfRule type="cellIs" dxfId="1045" priority="142" operator="lessThan">
      <formula>I23</formula>
    </cfRule>
  </conditionalFormatting>
  <conditionalFormatting sqref="J24">
    <cfRule type="cellIs" dxfId="1044" priority="133" operator="greaterThanOrEqual">
      <formula>I24</formula>
    </cfRule>
    <cfRule type="cellIs" dxfId="1043" priority="132" operator="lessThan">
      <formula>I24</formula>
    </cfRule>
    <cfRule type="cellIs" dxfId="1042" priority="131" operator="equal">
      <formula>0</formula>
    </cfRule>
  </conditionalFormatting>
  <conditionalFormatting sqref="J25">
    <cfRule type="cellIs" dxfId="1041" priority="136" operator="greaterThan">
      <formula>I25</formula>
    </cfRule>
    <cfRule type="cellIs" dxfId="1040" priority="135" operator="lessThanOrEqual">
      <formula>I25</formula>
    </cfRule>
    <cfRule type="cellIs" dxfId="1039" priority="134" operator="equal">
      <formula>0</formula>
    </cfRule>
  </conditionalFormatting>
  <conditionalFormatting sqref="J26:J29">
    <cfRule type="cellIs" dxfId="1038" priority="130" operator="greaterThanOrEqual">
      <formula>$E26</formula>
    </cfRule>
    <cfRule type="cellIs" dxfId="1037" priority="129" operator="lessThan">
      <formula>$E26</formula>
    </cfRule>
    <cfRule type="cellIs" dxfId="1036" priority="128" operator="equal">
      <formula>0</formula>
    </cfRule>
  </conditionalFormatting>
  <conditionalFormatting sqref="J31">
    <cfRule type="cellIs" dxfId="1035" priority="172" operator="lessThan">
      <formula>I31</formula>
    </cfRule>
    <cfRule type="cellIs" dxfId="1034" priority="173" operator="greaterThanOrEqual">
      <formula>I31</formula>
    </cfRule>
  </conditionalFormatting>
  <conditionalFormatting sqref="J31:J32">
    <cfRule type="cellIs" dxfId="1033" priority="171" operator="equal">
      <formula>0</formula>
    </cfRule>
  </conditionalFormatting>
  <conditionalFormatting sqref="J32">
    <cfRule type="cellIs" dxfId="1032" priority="174" operator="lessThan">
      <formula>I32</formula>
    </cfRule>
    <cfRule type="cellIs" dxfId="1031" priority="175" operator="greaterThanOrEqual">
      <formula>I32</formula>
    </cfRule>
  </conditionalFormatting>
  <conditionalFormatting sqref="J34">
    <cfRule type="cellIs" dxfId="1030" priority="169" operator="lessThan">
      <formula>I34</formula>
    </cfRule>
    <cfRule type="cellIs" dxfId="1029" priority="170" operator="greaterThanOrEqual">
      <formula>I34</formula>
    </cfRule>
  </conditionalFormatting>
  <conditionalFormatting sqref="J34:J35">
    <cfRule type="cellIs" dxfId="1028" priority="166" operator="equal">
      <formula>0</formula>
    </cfRule>
  </conditionalFormatting>
  <conditionalFormatting sqref="J35">
    <cfRule type="cellIs" dxfId="1027" priority="167" operator="lessThan">
      <formula>I35</formula>
    </cfRule>
    <cfRule type="cellIs" dxfId="1026" priority="168" operator="greaterThanOrEqual">
      <formula>I35</formula>
    </cfRule>
  </conditionalFormatting>
  <conditionalFormatting sqref="J36">
    <cfRule type="cellIs" dxfId="1025" priority="215" operator="equal">
      <formula>0</formula>
    </cfRule>
    <cfRule type="cellIs" dxfId="1024" priority="217" operator="greaterThanOrEqual">
      <formula>$E36</formula>
    </cfRule>
    <cfRule type="cellIs" dxfId="1023" priority="216" operator="lessThan">
      <formula>$E36</formula>
    </cfRule>
  </conditionalFormatting>
  <conditionalFormatting sqref="J37:J39">
    <cfRule type="cellIs" dxfId="1022" priority="162" operator="lessThan">
      <formula>I37</formula>
    </cfRule>
    <cfRule type="cellIs" dxfId="1021" priority="163" operator="greaterThanOrEqual">
      <formula>I37</formula>
    </cfRule>
    <cfRule type="cellIs" dxfId="1020" priority="161" operator="equal">
      <formula>0</formula>
    </cfRule>
  </conditionalFormatting>
  <conditionalFormatting sqref="J45">
    <cfRule type="cellIs" dxfId="1019" priority="213" operator="greaterThanOrEqual">
      <formula>I45</formula>
    </cfRule>
    <cfRule type="cellIs" dxfId="1018" priority="212" operator="lessThan">
      <formula>I45</formula>
    </cfRule>
    <cfRule type="cellIs" dxfId="1017" priority="211" operator="equal">
      <formula>0</formula>
    </cfRule>
  </conditionalFormatting>
  <conditionalFormatting sqref="J46:J50">
    <cfRule type="cellIs" dxfId="1016" priority="8" operator="lessThan">
      <formula>I46</formula>
    </cfRule>
    <cfRule type="cellIs" dxfId="1015" priority="9" operator="greaterThanOrEqual">
      <formula>I46</formula>
    </cfRule>
    <cfRule type="cellIs" dxfId="1014" priority="7" operator="equal">
      <formula>0</formula>
    </cfRule>
  </conditionalFormatting>
  <conditionalFormatting sqref="J49:J50">
    <cfRule type="cellIs" dxfId="1013" priority="3" operator="greaterThanOrEqual">
      <formula>I49</formula>
    </cfRule>
    <cfRule type="cellIs" dxfId="1012" priority="2" operator="lessThan">
      <formula>I49</formula>
    </cfRule>
    <cfRule type="cellIs" dxfId="1011" priority="1" operator="equal">
      <formula>0</formula>
    </cfRule>
  </conditionalFormatting>
  <conditionalFormatting sqref="J51:J52">
    <cfRule type="cellIs" dxfId="1010" priority="156" operator="lessThanOrEqual">
      <formula>I51</formula>
    </cfRule>
    <cfRule type="cellIs" dxfId="1009" priority="155" operator="equal">
      <formula>0</formula>
    </cfRule>
    <cfRule type="cellIs" dxfId="1008" priority="157" operator="greaterThan">
      <formula>I51</formula>
    </cfRule>
  </conditionalFormatting>
  <conditionalFormatting sqref="J53">
    <cfRule type="cellIs" dxfId="1007" priority="208" operator="equal">
      <formula>0</formula>
    </cfRule>
    <cfRule type="cellIs" dxfId="1006" priority="209" operator="lessThan">
      <formula>$E53</formula>
    </cfRule>
    <cfRule type="cellIs" dxfId="1005" priority="210" operator="greaterThanOrEqual">
      <formula>$E53</formula>
    </cfRule>
  </conditionalFormatting>
  <conditionalFormatting sqref="J54:J57">
    <cfRule type="cellIs" dxfId="1004" priority="127" operator="greaterThanOrEqual">
      <formula>I54</formula>
    </cfRule>
    <cfRule type="cellIs" dxfId="1003" priority="126" operator="lessThan">
      <formula>I54</formula>
    </cfRule>
    <cfRule type="cellIs" dxfId="1002" priority="125" operator="equal">
      <formula>0</formula>
    </cfRule>
  </conditionalFormatting>
  <conditionalFormatting sqref="J58">
    <cfRule type="cellIs" dxfId="1001" priority="204" operator="greaterThanOrEqual">
      <formula>I58</formula>
    </cfRule>
    <cfRule type="cellIs" dxfId="1000" priority="203" operator="lessThan">
      <formula>I58</formula>
    </cfRule>
    <cfRule type="cellIs" dxfId="999" priority="202" operator="equal">
      <formula>0</formula>
    </cfRule>
  </conditionalFormatting>
  <conditionalFormatting sqref="J59:J62">
    <cfRule type="cellIs" dxfId="998" priority="118" operator="greaterThanOrEqual">
      <formula>I59</formula>
    </cfRule>
    <cfRule type="cellIs" dxfId="997" priority="117" operator="lessThan">
      <formula>I59</formula>
    </cfRule>
  </conditionalFormatting>
  <conditionalFormatting sqref="J59:J63">
    <cfRule type="cellIs" dxfId="996" priority="116" operator="equal">
      <formula>0</formula>
    </cfRule>
  </conditionalFormatting>
  <conditionalFormatting sqref="J63">
    <cfRule type="cellIs" dxfId="995" priority="177" operator="greaterThanOrEqual">
      <formula>I63</formula>
    </cfRule>
    <cfRule type="cellIs" dxfId="994" priority="176" operator="lessThan">
      <formula>I63</formula>
    </cfRule>
  </conditionalFormatting>
  <conditionalFormatting sqref="J64">
    <cfRule type="cellIs" dxfId="993" priority="196" operator="equal">
      <formula>0</formula>
    </cfRule>
    <cfRule type="cellIs" dxfId="992" priority="197" operator="lessThan">
      <formula>$E64</formula>
    </cfRule>
    <cfRule type="cellIs" dxfId="991" priority="198" operator="greaterThanOrEqual">
      <formula>$E64</formula>
    </cfRule>
  </conditionalFormatting>
  <conditionalFormatting sqref="J65:J68">
    <cfRule type="cellIs" dxfId="990" priority="124" operator="greaterThanOrEqual">
      <formula>I65</formula>
    </cfRule>
    <cfRule type="cellIs" dxfId="989" priority="123" operator="lessThan">
      <formula>I65</formula>
    </cfRule>
    <cfRule type="cellIs" dxfId="988" priority="122" operator="equal">
      <formula>0</formula>
    </cfRule>
  </conditionalFormatting>
  <conditionalFormatting sqref="J70">
    <cfRule type="cellIs" dxfId="987" priority="88" operator="lessThan">
      <formula>I70</formula>
    </cfRule>
    <cfRule type="cellIs" dxfId="986" priority="87" operator="equal">
      <formula>0</formula>
    </cfRule>
    <cfRule type="cellIs" dxfId="985" priority="89" operator="greaterThanOrEqual">
      <formula>I70</formula>
    </cfRule>
  </conditionalFormatting>
  <conditionalFormatting sqref="J72">
    <cfRule type="cellIs" dxfId="984" priority="85" operator="lessThan">
      <formula>I72</formula>
    </cfRule>
    <cfRule type="cellIs" dxfId="983" priority="86" operator="greaterThanOrEqual">
      <formula>I72</formula>
    </cfRule>
  </conditionalFormatting>
  <conditionalFormatting sqref="J72:J73">
    <cfRule type="cellIs" dxfId="982" priority="82" operator="equal">
      <formula>0</formula>
    </cfRule>
  </conditionalFormatting>
  <conditionalFormatting sqref="J73">
    <cfRule type="cellIs" dxfId="981" priority="83" operator="lessThan">
      <formula>I73</formula>
    </cfRule>
    <cfRule type="cellIs" dxfId="980" priority="84" operator="greaterThanOrEqual">
      <formula>I73</formula>
    </cfRule>
  </conditionalFormatting>
  <conditionalFormatting sqref="J74">
    <cfRule type="cellIs" dxfId="979" priority="190" operator="equal">
      <formula>0</formula>
    </cfRule>
    <cfRule type="cellIs" dxfId="978" priority="191" operator="lessThan">
      <formula>$E74</formula>
    </cfRule>
    <cfRule type="cellIs" dxfId="977" priority="192" operator="greaterThanOrEqual">
      <formula>$E74</formula>
    </cfRule>
  </conditionalFormatting>
  <conditionalFormatting sqref="J75:J78">
    <cfRule type="cellIs" dxfId="976" priority="151" operator="lessThan">
      <formula>I75</formula>
    </cfRule>
    <cfRule type="cellIs" dxfId="975" priority="152" operator="greaterThanOrEqual">
      <formula>I75</formula>
    </cfRule>
  </conditionalFormatting>
  <conditionalFormatting sqref="J75:J80">
    <cfRule type="cellIs" dxfId="974" priority="79" operator="equal">
      <formula>0</formula>
    </cfRule>
  </conditionalFormatting>
  <conditionalFormatting sqref="J79">
    <cfRule type="cellIs" dxfId="973" priority="90" operator="lessThan">
      <formula>I79</formula>
    </cfRule>
    <cfRule type="cellIs" dxfId="972" priority="91" operator="greaterThanOrEqual">
      <formula>I79</formula>
    </cfRule>
  </conditionalFormatting>
  <conditionalFormatting sqref="J80">
    <cfRule type="cellIs" dxfId="971" priority="80" operator="lessThan">
      <formula>I80</formula>
    </cfRule>
    <cfRule type="cellIs" dxfId="970" priority="81" operator="greaterThanOrEqual">
      <formula>I80</formula>
    </cfRule>
  </conditionalFormatting>
  <conditionalFormatting sqref="J81">
    <cfRule type="cellIs" dxfId="969" priority="145" operator="equal">
      <formula>0</formula>
    </cfRule>
    <cfRule type="cellIs" dxfId="968" priority="147" operator="greaterThanOrEqual">
      <formula>$E81</formula>
    </cfRule>
    <cfRule type="cellIs" dxfId="967" priority="146" operator="lessThan">
      <formula>$E81</formula>
    </cfRule>
  </conditionalFormatting>
  <conditionalFormatting sqref="J82:J85">
    <cfRule type="cellIs" dxfId="966" priority="121" operator="greaterThanOrEqual">
      <formula>I82</formula>
    </cfRule>
    <cfRule type="cellIs" dxfId="965" priority="120" operator="lessThan">
      <formula>I82</formula>
    </cfRule>
    <cfRule type="cellIs" dxfId="964" priority="119" operator="equal">
      <formula>0</formula>
    </cfRule>
  </conditionalFormatting>
  <conditionalFormatting sqref="K6">
    <cfRule type="cellIs" dxfId="963" priority="25" operator="equal">
      <formula>"Introducir resultado"</formula>
    </cfRule>
    <cfRule type="cellIs" dxfId="962" priority="27" operator="equal">
      <formula>"Meta non Conseguida"</formula>
    </cfRule>
    <cfRule type="cellIs" dxfId="961" priority="26" operator="equal">
      <formula>"Meta Conseguida"</formula>
    </cfRule>
  </conditionalFormatting>
  <conditionalFormatting sqref="K7">
    <cfRule type="cellIs" dxfId="960" priority="49" operator="equal">
      <formula>"Ningunha Meta Alcanzada"</formula>
    </cfRule>
    <cfRule type="cellIs" dxfId="959" priority="48" operator="equal">
      <formula>"Meta Parcialmente Alcanzada"</formula>
    </cfRule>
    <cfRule type="cellIs" dxfId="958" priority="47" operator="equal">
      <formula>"Meta Totalmente Alcanzada"</formula>
    </cfRule>
  </conditionalFormatting>
  <conditionalFormatting sqref="K8:K9">
    <cfRule type="cellIs" dxfId="957" priority="22" operator="equal">
      <formula>"Introducir resultado"</formula>
    </cfRule>
    <cfRule type="cellIs" dxfId="956" priority="23" operator="equal">
      <formula>"Meta Conseguida"</formula>
    </cfRule>
    <cfRule type="cellIs" dxfId="955" priority="24" operator="equal">
      <formula>"Meta non Conseguida"</formula>
    </cfRule>
  </conditionalFormatting>
  <conditionalFormatting sqref="K11">
    <cfRule type="cellIs" dxfId="954" priority="38" operator="equal">
      <formula>"Meta Parcialmente Alcanzada"</formula>
    </cfRule>
    <cfRule type="cellIs" dxfId="953" priority="39" operator="equal">
      <formula>"Ningunha Meta Alcanzada"</formula>
    </cfRule>
    <cfRule type="cellIs" dxfId="952" priority="37" operator="equal">
      <formula>"Meta Totalmente Alcanzada"</formula>
    </cfRule>
  </conditionalFormatting>
  <conditionalFormatting sqref="K12:K13">
    <cfRule type="cellIs" dxfId="951" priority="21" operator="equal">
      <formula>"Meta non Conseguida"</formula>
    </cfRule>
    <cfRule type="cellIs" dxfId="950" priority="20" operator="equal">
      <formula>"Meta Conseguida"</formula>
    </cfRule>
  </conditionalFormatting>
  <conditionalFormatting sqref="K12:K14">
    <cfRule type="cellIs" dxfId="949" priority="16" operator="equal">
      <formula>"Introducir resultado"</formula>
    </cfRule>
  </conditionalFormatting>
  <conditionalFormatting sqref="K14">
    <cfRule type="cellIs" dxfId="948" priority="17" operator="equal">
      <formula>"Resultado Introducido"</formula>
    </cfRule>
    <cfRule type="cellIs" dxfId="947" priority="18" operator="equal">
      <formula>"Meta no Conseguida"</formula>
    </cfRule>
  </conditionalFormatting>
  <conditionalFormatting sqref="K15">
    <cfRule type="cellIs" dxfId="946" priority="72" operator="equal">
      <formula>"Ningunha Meta Alcanzada"</formula>
    </cfRule>
    <cfRule type="cellIs" dxfId="945" priority="71" operator="equal">
      <formula>"Meta Parcialmente Alcanzada"</formula>
    </cfRule>
    <cfRule type="cellIs" dxfId="944" priority="70" operator="equal">
      <formula>"Meta Totalmente Alcanzada"</formula>
    </cfRule>
  </conditionalFormatting>
  <conditionalFormatting sqref="K16:K17">
    <cfRule type="cellIs" dxfId="943" priority="14" operator="equal">
      <formula>"Meta Conseguida"</formula>
    </cfRule>
    <cfRule type="cellIs" dxfId="942" priority="15" operator="equal">
      <formula>"Meta non Conseguida"</formula>
    </cfRule>
    <cfRule type="cellIs" dxfId="941" priority="13" operator="equal">
      <formula>"Introducir resultado"</formula>
    </cfRule>
  </conditionalFormatting>
  <conditionalFormatting sqref="K19">
    <cfRule type="cellIs" dxfId="940" priority="33" operator="equal">
      <formula>"Ningunha Meta Alcanzada"</formula>
    </cfRule>
    <cfRule type="cellIs" dxfId="939" priority="31" operator="equal">
      <formula>"Meta Totalmente Alcanzada"</formula>
    </cfRule>
    <cfRule type="cellIs" dxfId="938" priority="32" operator="equal">
      <formula>"Meta Parcialmente Alcanzada"</formula>
    </cfRule>
  </conditionalFormatting>
  <conditionalFormatting sqref="K20:K21">
    <cfRule type="cellIs" dxfId="937" priority="11" operator="equal">
      <formula>"Meta Conseguida"</formula>
    </cfRule>
    <cfRule type="cellIs" dxfId="936" priority="10" operator="equal">
      <formula>"Introducir resultado"</formula>
    </cfRule>
    <cfRule type="cellIs" dxfId="935" priority="12" operator="equal">
      <formula>"Meta non Conseguida"</formula>
    </cfRule>
  </conditionalFormatting>
  <conditionalFormatting sqref="K23">
    <cfRule type="cellIs" dxfId="934" priority="138" operator="equal">
      <formula>"Meta Parcialmente Alcanzada"</formula>
    </cfRule>
    <cfRule type="cellIs" dxfId="933" priority="139" operator="equal">
      <formula>"Ningunha Meta Alcanzada"</formula>
    </cfRule>
    <cfRule type="cellIs" dxfId="932" priority="137" operator="equal">
      <formula>"Meta Totalmente Alcanzada"</formula>
    </cfRule>
  </conditionalFormatting>
  <conditionalFormatting sqref="K24:K29">
    <cfRule type="cellIs" dxfId="931" priority="110" operator="equal">
      <formula>"Introducir resultado"</formula>
    </cfRule>
    <cfRule type="cellIs" dxfId="930" priority="111" operator="equal">
      <formula>"Meta Conseguida"</formula>
    </cfRule>
    <cfRule type="cellIs" dxfId="929" priority="112" operator="equal">
      <formula>"Meta non Conseguida"</formula>
    </cfRule>
  </conditionalFormatting>
  <conditionalFormatting sqref="K31:K32">
    <cfRule type="cellIs" dxfId="928" priority="107" operator="equal">
      <formula>"Introducir resultado"</formula>
    </cfRule>
    <cfRule type="cellIs" dxfId="927" priority="108" operator="equal">
      <formula>"Meta Conseguida"</formula>
    </cfRule>
    <cfRule type="cellIs" dxfId="926" priority="109" operator="equal">
      <formula>"Meta non Conseguida"</formula>
    </cfRule>
  </conditionalFormatting>
  <conditionalFormatting sqref="K34:K35">
    <cfRule type="cellIs" dxfId="925" priority="115" operator="equal">
      <formula>"Meta non Conseguida"</formula>
    </cfRule>
    <cfRule type="cellIs" dxfId="924" priority="113" operator="equal">
      <formula>"Introducir resultado"</formula>
    </cfRule>
    <cfRule type="cellIs" dxfId="923" priority="114" operator="equal">
      <formula>"Meta Conseguida"</formula>
    </cfRule>
  </conditionalFormatting>
  <conditionalFormatting sqref="K36">
    <cfRule type="cellIs" dxfId="922" priority="184" operator="equal">
      <formula>"Meta Totalmente Alcanzada"</formula>
    </cfRule>
    <cfRule type="cellIs" dxfId="921" priority="185" operator="equal">
      <formula>"Meta Parcialmente Alcanzada"</formula>
    </cfRule>
    <cfRule type="cellIs" dxfId="920" priority="186" operator="equal">
      <formula>"Ningunha Meta Alcanzada"</formula>
    </cfRule>
  </conditionalFormatting>
  <conditionalFormatting sqref="K37:K39">
    <cfRule type="cellIs" dxfId="919" priority="164" operator="equal">
      <formula>"Meta Conseguida"</formula>
    </cfRule>
    <cfRule type="cellIs" dxfId="918" priority="165" operator="equal">
      <formula>"Meta non Conseguida"</formula>
    </cfRule>
  </conditionalFormatting>
  <conditionalFormatting sqref="K37:K40">
    <cfRule type="cellIs" dxfId="917" priority="158" operator="equal">
      <formula>"Introducir resultado"</formula>
    </cfRule>
  </conditionalFormatting>
  <conditionalFormatting sqref="K40">
    <cfRule type="cellIs" dxfId="916" priority="160" operator="equal">
      <formula>"Meta no Conseguida"</formula>
    </cfRule>
    <cfRule type="cellIs" dxfId="915" priority="159" operator="equal">
      <formula>"Indicador Completado"</formula>
    </cfRule>
  </conditionalFormatting>
  <conditionalFormatting sqref="K45">
    <cfRule type="cellIs" dxfId="914" priority="181" operator="equal">
      <formula>"Meta Totalmente Alcanzada"</formula>
    </cfRule>
    <cfRule type="cellIs" dxfId="913" priority="182" operator="equal">
      <formula>"Meta Parcialmente Alcanzada"</formula>
    </cfRule>
    <cfRule type="cellIs" dxfId="912" priority="183" operator="equal">
      <formula>"Ningunha Meta Alcanzada"</formula>
    </cfRule>
  </conditionalFormatting>
  <conditionalFormatting sqref="K46">
    <cfRule type="cellIs" dxfId="911" priority="214" operator="equal">
      <formula>"Meta noN Conseguida"</formula>
    </cfRule>
  </conditionalFormatting>
  <conditionalFormatting sqref="K46:K52">
    <cfRule type="cellIs" dxfId="910" priority="5" operator="equal">
      <formula>"Meta Conseguida"</formula>
    </cfRule>
    <cfRule type="cellIs" dxfId="909" priority="4" operator="equal">
      <formula>"Introducir resultado"</formula>
    </cfRule>
  </conditionalFormatting>
  <conditionalFormatting sqref="K47:K52">
    <cfRule type="cellIs" dxfId="908" priority="6" operator="equal">
      <formula>"Meta non Conseguida"</formula>
    </cfRule>
  </conditionalFormatting>
  <conditionalFormatting sqref="K53">
    <cfRule type="cellIs" dxfId="907" priority="180" operator="equal">
      <formula>"Ningunha Meta Alcanzada"</formula>
    </cfRule>
    <cfRule type="cellIs" dxfId="906" priority="179" operator="equal">
      <formula>"Meta Parcialmente Alcanzada"</formula>
    </cfRule>
    <cfRule type="cellIs" dxfId="905" priority="178" operator="equal">
      <formula>"Meta Totalmente Alcanzada"</formula>
    </cfRule>
  </conditionalFormatting>
  <conditionalFormatting sqref="K54:K57">
    <cfRule type="cellIs" dxfId="904" priority="187" operator="equal">
      <formula>"Introducir resultado"</formula>
    </cfRule>
    <cfRule type="cellIs" dxfId="903" priority="189" operator="equal">
      <formula>"Meta non Conseguida"</formula>
    </cfRule>
    <cfRule type="cellIs" dxfId="902" priority="188" operator="equal">
      <formula>"Meta Conseguida"</formula>
    </cfRule>
  </conditionalFormatting>
  <conditionalFormatting sqref="K58">
    <cfRule type="cellIs" dxfId="901" priority="205" operator="equal">
      <formula>"Meta Totalmente Alcanzada"</formula>
    </cfRule>
    <cfRule type="cellIs" dxfId="900" priority="207" operator="equal">
      <formula>"Ningunha Meta Alcanzada"</formula>
    </cfRule>
    <cfRule type="cellIs" dxfId="899" priority="206" operator="equal">
      <formula>"Meta Parcialmente Alcanzada"</formula>
    </cfRule>
  </conditionalFormatting>
  <conditionalFormatting sqref="K59:K63">
    <cfRule type="cellIs" dxfId="898" priority="104" operator="equal">
      <formula>"Introducir resultado"</formula>
    </cfRule>
    <cfRule type="cellIs" dxfId="897" priority="105" operator="equal">
      <formula>"Meta Conseguida"</formula>
    </cfRule>
    <cfRule type="cellIs" dxfId="896" priority="106" operator="equal">
      <formula>"Meta non Conseguida"</formula>
    </cfRule>
  </conditionalFormatting>
  <conditionalFormatting sqref="K64">
    <cfRule type="cellIs" dxfId="895" priority="200" operator="equal">
      <formula>"Meta Parcialmente Alcanzada"</formula>
    </cfRule>
    <cfRule type="cellIs" dxfId="894" priority="201" operator="equal">
      <formula>"Ningunha Meta Alcanzada"</formula>
    </cfRule>
    <cfRule type="cellIs" dxfId="893" priority="199" operator="equal">
      <formula>"Meta Totalmente Alcanzada"</formula>
    </cfRule>
  </conditionalFormatting>
  <conditionalFormatting sqref="K65:K68">
    <cfRule type="cellIs" dxfId="892" priority="153" operator="equal">
      <formula>"Meta Conseguida"</formula>
    </cfRule>
    <cfRule type="cellIs" dxfId="891" priority="154" operator="equal">
      <formula>"Meta non Conseguida"</formula>
    </cfRule>
  </conditionalFormatting>
  <conditionalFormatting sqref="K65:K73">
    <cfRule type="cellIs" dxfId="890" priority="95" operator="equal">
      <formula>"Introducir resultado"</formula>
    </cfRule>
  </conditionalFormatting>
  <conditionalFormatting sqref="K69">
    <cfRule type="cellIs" dxfId="889" priority="103" operator="equal">
      <formula>"Meta no Conseguida"</formula>
    </cfRule>
    <cfRule type="cellIs" dxfId="888" priority="102" operator="equal">
      <formula>"Indicador Completado"</formula>
    </cfRule>
  </conditionalFormatting>
  <conditionalFormatting sqref="K70">
    <cfRule type="cellIs" dxfId="887" priority="98" operator="equal">
      <formula>"Meta Conseguida"</formula>
    </cfRule>
    <cfRule type="cellIs" dxfId="886" priority="99" operator="equal">
      <formula>"Meta non Conseguida"</formula>
    </cfRule>
  </conditionalFormatting>
  <conditionalFormatting sqref="K71">
    <cfRule type="cellIs" dxfId="885" priority="100" operator="equal">
      <formula>"Indicador Completado"</formula>
    </cfRule>
    <cfRule type="cellIs" dxfId="884" priority="101" operator="equal">
      <formula>"Meta no Conseguida"</formula>
    </cfRule>
  </conditionalFormatting>
  <conditionalFormatting sqref="K72:K73">
    <cfRule type="cellIs" dxfId="883" priority="96" operator="equal">
      <formula>"Meta Conseguida"</formula>
    </cfRule>
    <cfRule type="cellIs" dxfId="882" priority="97" operator="equal">
      <formula>"Meta non Conseguida"</formula>
    </cfRule>
  </conditionalFormatting>
  <conditionalFormatting sqref="K74">
    <cfRule type="cellIs" dxfId="881" priority="193" operator="equal">
      <formula>"Meta Totalmente Alcanzada"</formula>
    </cfRule>
    <cfRule type="cellIs" dxfId="880" priority="194" operator="equal">
      <formula>"Meta Parcialmente Alcanzada"</formula>
    </cfRule>
    <cfRule type="cellIs" dxfId="879" priority="195" operator="equal">
      <formula>"Ningunha Meta Alcanzada"</formula>
    </cfRule>
  </conditionalFormatting>
  <conditionalFormatting sqref="K75:K80">
    <cfRule type="cellIs" dxfId="878" priority="93" operator="equal">
      <formula>"Meta Conseguida"</formula>
    </cfRule>
    <cfRule type="cellIs" dxfId="877" priority="94" operator="equal">
      <formula>"Meta non Conseguida"</formula>
    </cfRule>
    <cfRule type="cellIs" dxfId="876" priority="92" operator="equal">
      <formula>"Introducir resultado"</formula>
    </cfRule>
  </conditionalFormatting>
  <conditionalFormatting sqref="K81">
    <cfRule type="cellIs" dxfId="875" priority="150" operator="equal">
      <formula>"Ningunha Meta Alcanzada"</formula>
    </cfRule>
    <cfRule type="cellIs" dxfId="874" priority="149" operator="equal">
      <formula>"Meta Parcialmente Alcanzada"</formula>
    </cfRule>
    <cfRule type="cellIs" dxfId="873" priority="148" operator="equal">
      <formula>"Meta Totalmente Alcanzada"</formula>
    </cfRule>
  </conditionalFormatting>
  <conditionalFormatting sqref="K82:K85">
    <cfRule type="cellIs" dxfId="872" priority="144" operator="equal">
      <formula>"Meta non Conseguida"</formula>
    </cfRule>
    <cfRule type="cellIs" dxfId="871" priority="143" operator="equal">
      <formula>"Meta Conseguida"</formula>
    </cfRule>
  </conditionalFormatting>
  <conditionalFormatting sqref="K82:K87">
    <cfRule type="cellIs" dxfId="870" priority="76" operator="equal">
      <formula>"Introducir resultado"</formula>
    </cfRule>
  </conditionalFormatting>
  <conditionalFormatting sqref="K86:K87">
    <cfRule type="cellIs" dxfId="869" priority="78" operator="equal">
      <formula>"Meta no Conseguida"</formula>
    </cfRule>
    <cfRule type="cellIs" dxfId="868" priority="77" operator="equal">
      <formula>"Indicador Completado"</formula>
    </cfRule>
  </conditionalFormatting>
  <hyperlinks>
    <hyperlink ref="D18" location="Anexos!F2" display="Anexos!F2" xr:uid="{69D5A1C2-31D9-4567-83FD-A6EF2603B5FD}"/>
    <hyperlink ref="D30" location="Anexos!Q2" display="Anexos!Q2" xr:uid="{629037B5-C3F3-4998-9896-C537D3E68F48}"/>
    <hyperlink ref="D33" location="Anexos!Q2" display="Anexos!Q2" xr:uid="{2195D6C0-2AD0-4024-93A9-CD48BA4601EB}"/>
  </hyperlinks>
  <pageMargins left="0.7" right="0.7" top="0.75" bottom="0.75" header="0.3" footer="0.3"/>
  <pageSetup paperSize="9" scale="35" fitToHeight="3" orientation="portrait" r:id="rId1"/>
  <rowBreaks count="2" manualBreakCount="2">
    <brk id="41" max="10" man="1"/>
    <brk id="62" max="10"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EA7D3-2A78-47E2-B1FC-998C0F3127BC}">
  <dimension ref="A1:L89"/>
  <sheetViews>
    <sheetView view="pageBreakPreview" topLeftCell="C12" zoomScale="60" zoomScaleNormal="80" workbookViewId="0">
      <selection activeCell="D18" sqref="D1:D1048576"/>
    </sheetView>
  </sheetViews>
  <sheetFormatPr baseColWidth="10" defaultRowHeight="14.4" x14ac:dyDescent="0.3"/>
  <cols>
    <col min="2" max="2" width="51.6640625" customWidth="1"/>
    <col min="3" max="3" width="53.109375" customWidth="1"/>
    <col min="4" max="4" width="60.109375" hidden="1" customWidth="1"/>
    <col min="5" max="5" width="14.88671875" customWidth="1"/>
    <col min="6" max="6" width="22.88671875" customWidth="1"/>
    <col min="7" max="7" width="26" customWidth="1"/>
    <col min="8" max="8" width="5.6640625" customWidth="1"/>
    <col min="9" max="9" width="14.33203125" customWidth="1"/>
    <col min="10" max="10" width="19.33203125" customWidth="1"/>
    <col min="11" max="11" width="23.33203125" customWidth="1"/>
  </cols>
  <sheetData>
    <row r="1" spans="1:12" ht="26.4" thickBot="1" x14ac:dyDescent="0.35">
      <c r="A1" s="166" t="s">
        <v>294</v>
      </c>
      <c r="B1" s="167"/>
      <c r="C1" s="167"/>
      <c r="D1" s="167"/>
      <c r="E1" s="167"/>
      <c r="F1" s="167"/>
      <c r="G1" s="168"/>
    </row>
    <row r="2" spans="1:12" ht="26.4" thickBot="1" x14ac:dyDescent="0.35">
      <c r="A2" s="1"/>
      <c r="B2" s="1"/>
      <c r="C2" s="1"/>
      <c r="D2" s="1"/>
      <c r="E2" s="1"/>
      <c r="F2" s="28"/>
      <c r="G2" s="1"/>
    </row>
    <row r="3" spans="1:12" ht="19.5" customHeight="1" thickBot="1" x14ac:dyDescent="0.35">
      <c r="A3" s="169" t="s">
        <v>0</v>
      </c>
      <c r="B3" s="170"/>
      <c r="C3" s="171" t="s">
        <v>1</v>
      </c>
      <c r="D3" s="172"/>
      <c r="E3" s="173" t="s">
        <v>302</v>
      </c>
      <c r="F3" s="174"/>
      <c r="G3" s="172"/>
      <c r="I3" s="173" t="s">
        <v>303</v>
      </c>
      <c r="J3" s="174"/>
      <c r="K3" s="172"/>
    </row>
    <row r="4" spans="1:12" ht="18.600000000000001" thickBot="1" x14ac:dyDescent="0.35">
      <c r="A4" s="2" t="s">
        <v>2</v>
      </c>
      <c r="B4" s="2" t="s">
        <v>3</v>
      </c>
      <c r="C4" s="2" t="s">
        <v>4</v>
      </c>
      <c r="D4" s="4" t="s">
        <v>5</v>
      </c>
      <c r="E4" s="4" t="s">
        <v>6</v>
      </c>
      <c r="F4" s="29" t="s">
        <v>7</v>
      </c>
      <c r="G4" s="30" t="s">
        <v>8</v>
      </c>
      <c r="I4" s="4" t="s">
        <v>6</v>
      </c>
      <c r="J4" s="29" t="s">
        <v>7</v>
      </c>
      <c r="K4" s="30" t="s">
        <v>8</v>
      </c>
    </row>
    <row r="5" spans="1:12" ht="38.1" customHeight="1" x14ac:dyDescent="0.3">
      <c r="A5" s="5" t="s">
        <v>9</v>
      </c>
      <c r="B5" s="6"/>
      <c r="C5" s="6"/>
      <c r="D5" s="7"/>
      <c r="E5" s="31"/>
      <c r="F5" s="31"/>
      <c r="G5" s="32"/>
      <c r="I5" s="31"/>
      <c r="J5" s="31"/>
      <c r="K5" s="32"/>
    </row>
    <row r="6" spans="1:12" ht="55.2" x14ac:dyDescent="0.3">
      <c r="A6" s="33" t="s">
        <v>50</v>
      </c>
      <c r="B6" s="9" t="s">
        <v>51</v>
      </c>
      <c r="C6" s="9" t="s">
        <v>52</v>
      </c>
      <c r="D6" s="151" t="s">
        <v>53</v>
      </c>
      <c r="E6" s="34">
        <v>32</v>
      </c>
      <c r="F6" s="35">
        <v>30</v>
      </c>
      <c r="G6" s="133" t="str">
        <f>+IF(AND(ISBLANK(E6),ISBLANK(F6)),"Introducir Meta e Resultado",IF(ISBLANK(E6),"Introducir Meta",IF(ISBLANK(F6),"Introducir Resultado",IF(F6&gt;=E6,"Meta Conseguida","Meta Non Conseguida"))))</f>
        <v>Meta Non Conseguida</v>
      </c>
      <c r="I6" s="34">
        <v>30</v>
      </c>
      <c r="J6" s="35">
        <v>30</v>
      </c>
      <c r="K6" s="133" t="str">
        <f>+IF(AND(ISBLANK(I6),ISBLANK(J6)),"Introducir Meta e Resultado",IF(ISBLANK(I6),"Introducir Meta",IF(ISBLANK(J6),"Introducir Resultado",IF(J6&gt;=I6,"Meta Conseguida","Meta Non Conseguida"))))</f>
        <v>Meta Conseguida</v>
      </c>
    </row>
    <row r="7" spans="1:12" ht="36" x14ac:dyDescent="0.3">
      <c r="A7" s="36" t="s">
        <v>54</v>
      </c>
      <c r="B7" s="37" t="s">
        <v>55</v>
      </c>
      <c r="C7" s="37" t="s">
        <v>56</v>
      </c>
      <c r="D7" s="38" t="s">
        <v>57</v>
      </c>
      <c r="E7" s="39">
        <f>+COUNTA(E8:E9)</f>
        <v>2</v>
      </c>
      <c r="F7" s="40">
        <f ca="1">+COUNTIF(G8:G9,"Meta Conseguida")</f>
        <v>0</v>
      </c>
      <c r="G7" s="134" t="str">
        <f ca="1">+IF(F7=0,"Ningunha Meta Alcanzada",IF(F7&gt;=E7,"Meta Totalmente Alcanzada",IF(F7&gt;0,"Meta Parcialmente Alcanzada")))</f>
        <v>Ningunha Meta Alcanzada</v>
      </c>
      <c r="I7" s="39">
        <f>+COUNTA(I8:I9)</f>
        <v>2</v>
      </c>
      <c r="J7" s="40">
        <f ca="1">+COUNTIF(K8:K9,"Meta Conseguida")</f>
        <v>0</v>
      </c>
      <c r="K7" s="134" t="str">
        <f ca="1">+IF(J7=0,"Ningunha Meta Alcanzada",IF(J7&gt;=I7,"Meta Totalmente Alcanzada",IF(J7&gt;0,"Meta Parcialmente Alcanzada")))</f>
        <v>Ningunha Meta Alcanzada</v>
      </c>
    </row>
    <row r="8" spans="1:12" ht="69" x14ac:dyDescent="0.3">
      <c r="A8" s="128" t="s">
        <v>58</v>
      </c>
      <c r="B8" s="41" t="s">
        <v>59</v>
      </c>
      <c r="C8" s="41" t="s">
        <v>56</v>
      </c>
      <c r="D8" s="152" t="s">
        <v>60</v>
      </c>
      <c r="E8" s="43">
        <v>0</v>
      </c>
      <c r="F8" s="44">
        <v>0</v>
      </c>
      <c r="G8" s="135" t="str">
        <f t="shared" ref="G8:G9" si="0">+IF(AND(ISBLANK(E8),ISBLANK(F8)),"Introducir Meta e Resultado",IF(ISBLANK(E8),"Introducir Meta",IF(ISBLANK(F8),"Introducir Resultado",IF(F8&gt;=E8,"Meta Conseguida","Meta Non Conseguida"))))</f>
        <v>Meta Conseguida</v>
      </c>
      <c r="I8" s="43">
        <v>0</v>
      </c>
      <c r="J8" s="44">
        <v>0</v>
      </c>
      <c r="K8" s="135" t="str">
        <f t="shared" ref="K8:K9" si="1">+IF(AND(ISBLANK(I8),ISBLANK(J8)),"Introducir Meta e Resultado",IF(ISBLANK(I8),"Introducir Meta",IF(ISBLANK(J8),"Introducir Resultado",IF(J8&gt;=I8,"Meta Conseguida","Meta Non Conseguida"))))</f>
        <v>Meta Conseguida</v>
      </c>
    </row>
    <row r="9" spans="1:12" ht="55.2" x14ac:dyDescent="0.3">
      <c r="A9" s="129" t="s">
        <v>61</v>
      </c>
      <c r="B9" s="46" t="s">
        <v>62</v>
      </c>
      <c r="C9" s="46" t="s">
        <v>56</v>
      </c>
      <c r="D9" s="154" t="s">
        <v>63</v>
      </c>
      <c r="E9" s="47">
        <v>0</v>
      </c>
      <c r="F9" s="44">
        <f ca="1">+IFERROR(F$9/F$87,0)</f>
        <v>0</v>
      </c>
      <c r="G9" s="136" t="str">
        <f t="shared" ca="1" si="0"/>
        <v>Introducir Meta</v>
      </c>
      <c r="I9" s="47">
        <v>0</v>
      </c>
      <c r="J9" s="44">
        <f ca="1">+IFERROR(J$9/J$87,0)</f>
        <v>0</v>
      </c>
      <c r="K9" s="136" t="str">
        <f t="shared" ca="1" si="1"/>
        <v>Introducir Meta</v>
      </c>
    </row>
    <row r="10" spans="1:12" ht="41.4" x14ac:dyDescent="0.3">
      <c r="A10" s="33" t="s">
        <v>64</v>
      </c>
      <c r="B10" s="9" t="s">
        <v>65</v>
      </c>
      <c r="C10" s="9" t="s">
        <v>66</v>
      </c>
      <c r="D10" s="48" t="s">
        <v>67</v>
      </c>
      <c r="E10" s="49">
        <f ca="1">+F10+COUNTIF(G$7:G$10,"Meta non Conseguida")+COUNTIF(G$12:G$89,"Meta non Conseguida")</f>
        <v>3</v>
      </c>
      <c r="F10" s="50">
        <f ca="1">+COUNTIF(G$6:G$10,"Meta Conseguida")+COUNTIF(G$12:G$89,"Meta Conseguida")</f>
        <v>3</v>
      </c>
      <c r="G10" s="137">
        <f ca="1">+IFERROR(F10/E10,"Introducir Meta")</f>
        <v>1</v>
      </c>
      <c r="I10" s="49">
        <f ca="1">+J10+COUNTIF(K$7:K$10,"Meta non Conseguida")+COUNTIF(K$12:K$89,"Meta non Conseguida")</f>
        <v>3</v>
      </c>
      <c r="J10" s="50">
        <f ca="1">+COUNTIF(K$6:K$10,"Meta Conseguida")+COUNTIF(K$12:K$89,"Meta Conseguida")</f>
        <v>3</v>
      </c>
      <c r="K10" s="137">
        <f ca="1">+IFERROR(J10/I10,"Introducir Meta")</f>
        <v>1</v>
      </c>
    </row>
    <row r="11" spans="1:12" ht="36" x14ac:dyDescent="0.3">
      <c r="A11" s="36" t="s">
        <v>68</v>
      </c>
      <c r="B11" s="37" t="s">
        <v>69</v>
      </c>
      <c r="C11" s="37" t="s">
        <v>70</v>
      </c>
      <c r="D11" s="38" t="s">
        <v>71</v>
      </c>
      <c r="E11" s="39">
        <f>+COUNTA(E12:E13)</f>
        <v>2</v>
      </c>
      <c r="F11" s="40">
        <f>+COUNTIF(G12:G13,"Meta Conseguida")</f>
        <v>0</v>
      </c>
      <c r="G11" s="134" t="str">
        <f>+IF(F11=0,"Ningunha Meta Alcanzada",IF(F11&gt;=E11,"Meta Totalmente Alcanzada",IF(F11&gt;0,"Meta Parcialmente Alcanzada")))</f>
        <v>Ningunha Meta Alcanzada</v>
      </c>
      <c r="I11" s="39">
        <f>+COUNTA(I12:I13)</f>
        <v>2</v>
      </c>
      <c r="J11" s="40">
        <f ca="1">+COUNTIF(K12:K13,"Meta Conseguida")</f>
        <v>0</v>
      </c>
      <c r="K11" s="134" t="str">
        <f ca="1">+IF(J11=0,"Ningunha Meta Alcanzada",IF(J11&gt;=I11,"Meta Totalmente Alcanzada",IF(J11&gt;0,"Meta Parcialmente Alcanzada")))</f>
        <v>Ningunha Meta Alcanzada</v>
      </c>
    </row>
    <row r="12" spans="1:12" ht="69" x14ac:dyDescent="0.3">
      <c r="A12" s="128" t="s">
        <v>72</v>
      </c>
      <c r="B12" s="41" t="s">
        <v>73</v>
      </c>
      <c r="C12" s="41" t="s">
        <v>70</v>
      </c>
      <c r="D12" s="152" t="s">
        <v>74</v>
      </c>
      <c r="E12" s="43">
        <v>2</v>
      </c>
      <c r="F12" s="44">
        <v>0</v>
      </c>
      <c r="G12" s="135" t="str">
        <f t="shared" ref="G12:G13" si="2">+IF(AND(ISBLANK(E12),ISBLANK(F12)),"Introducir Meta e Resultado",IF(ISBLANK(E12),"Introducir Meta",IF(ISBLANK(F12),"Introducir Resultado",IF(F12&gt;=E12,"Meta Conseguida","Meta Non Conseguida"))))</f>
        <v>Meta Non Conseguida</v>
      </c>
      <c r="I12" s="43">
        <v>2</v>
      </c>
      <c r="J12" s="44">
        <v>6</v>
      </c>
      <c r="K12" s="135" t="str">
        <f t="shared" ref="K12:K13" si="3">+IF(AND(ISBLANK(I12),ISBLANK(J12)),"Introducir Meta e Resultado",IF(ISBLANK(I12),"Introducir Meta",IF(ISBLANK(J12),"Introducir Resultado",IF(J12&gt;=I12,"Meta Conseguida","Meta Non Conseguida"))))</f>
        <v>Meta Conseguida</v>
      </c>
      <c r="L12" t="s">
        <v>306</v>
      </c>
    </row>
    <row r="13" spans="1:12" ht="41.4" x14ac:dyDescent="0.3">
      <c r="A13" s="129" t="s">
        <v>75</v>
      </c>
      <c r="B13" s="46" t="s">
        <v>76</v>
      </c>
      <c r="C13" s="46" t="s">
        <v>70</v>
      </c>
      <c r="D13" s="154" t="s">
        <v>77</v>
      </c>
      <c r="E13" s="47">
        <v>0.1</v>
      </c>
      <c r="F13" s="51">
        <v>0</v>
      </c>
      <c r="G13" s="136" t="str">
        <f t="shared" si="2"/>
        <v>Meta Non Conseguida</v>
      </c>
      <c r="I13" s="47">
        <v>0.1</v>
      </c>
      <c r="J13" s="51">
        <f ca="1">+IFERROR(J$13/J$88,0)</f>
        <v>0.2</v>
      </c>
      <c r="K13" s="136" t="str">
        <f t="shared" ca="1" si="3"/>
        <v>Introducir Meta</v>
      </c>
    </row>
    <row r="14" spans="1:12" ht="36" x14ac:dyDescent="0.3">
      <c r="A14" s="33" t="s">
        <v>78</v>
      </c>
      <c r="B14" s="9" t="s">
        <v>79</v>
      </c>
      <c r="C14" s="9" t="s">
        <v>70</v>
      </c>
      <c r="D14" s="52" t="s">
        <v>80</v>
      </c>
      <c r="E14" s="53" t="s">
        <v>13</v>
      </c>
      <c r="F14" s="54">
        <v>3.3333333333333333E-2</v>
      </c>
      <c r="G14" s="134" t="str">
        <f>+IF(ISBLANK(F14),"Introducir Resultado","Resultado Introducido")</f>
        <v>Resultado Introducido</v>
      </c>
      <c r="I14" s="53" t="s">
        <v>13</v>
      </c>
      <c r="J14" s="54">
        <v>3.3333333333333333E-2</v>
      </c>
      <c r="K14" s="134" t="str">
        <f>+IF(ISBLANK(J14),"Introducir Resultado","Resultado Introducido")</f>
        <v>Resultado Introducido</v>
      </c>
    </row>
    <row r="15" spans="1:12" ht="36" x14ac:dyDescent="0.3">
      <c r="A15" s="36" t="s">
        <v>81</v>
      </c>
      <c r="B15" s="37" t="s">
        <v>82</v>
      </c>
      <c r="C15" s="37" t="s">
        <v>70</v>
      </c>
      <c r="D15" s="38" t="s">
        <v>83</v>
      </c>
      <c r="E15" s="55">
        <f>+COUNTA(E16:E17)</f>
        <v>2</v>
      </c>
      <c r="F15" s="56">
        <f ca="1">+COUNTIF(G16:G17,"Meta Conseguida")</f>
        <v>0</v>
      </c>
      <c r="G15" s="134" t="str">
        <f ca="1">+IF(F15=0,"Ningunha Meta Alcanzada",IF(F15&gt;=E15,"Meta Totalmente Alcanzada",IF(F15&gt;0,"Meta Parcialmente Alcanzada")))</f>
        <v>Ningunha Meta Alcanzada</v>
      </c>
      <c r="I15" s="55">
        <f>+COUNTA(I16:I17)</f>
        <v>2</v>
      </c>
      <c r="J15" s="56">
        <f ca="1">+COUNTIF(K16:K17,"Meta Conseguida")</f>
        <v>0</v>
      </c>
      <c r="K15" s="134" t="str">
        <f ca="1">+IF(J15=0,"Ningunha Meta Alcanzada",IF(J15&gt;=I15,"Meta Totalmente Alcanzada",IF(J15&gt;0,"Meta Parcialmente Alcanzada")))</f>
        <v>Ningunha Meta Alcanzada</v>
      </c>
    </row>
    <row r="16" spans="1:12" ht="55.2" x14ac:dyDescent="0.3">
      <c r="A16" s="128" t="s">
        <v>84</v>
      </c>
      <c r="B16" s="41" t="s">
        <v>85</v>
      </c>
      <c r="C16" s="41" t="s">
        <v>70</v>
      </c>
      <c r="D16" s="159" t="s">
        <v>86</v>
      </c>
      <c r="E16" s="43">
        <v>2</v>
      </c>
      <c r="F16" s="44">
        <v>4</v>
      </c>
      <c r="G16" s="135" t="str">
        <f t="shared" ref="G16:G17" si="4">+IF(AND(ISBLANK(E16),ISBLANK(F16)),"Introducir Meta e Resultado",IF(ISBLANK(E16),"Introducir Meta",IF(ISBLANK(F16),"Introducir Resultado",IF(F16&gt;=E16,"Meta Conseguida","Meta Non Conseguida"))))</f>
        <v>Meta Conseguida</v>
      </c>
      <c r="I16" s="43">
        <v>2</v>
      </c>
      <c r="J16" s="44">
        <v>4</v>
      </c>
      <c r="K16" s="135" t="str">
        <f t="shared" ref="K16:K17" si="5">+IF(AND(ISBLANK(I16),ISBLANK(J16)),"Introducir Meta e Resultado",IF(ISBLANK(I16),"Introducir Meta",IF(ISBLANK(J16),"Introducir Resultado",IF(J16&gt;=I16,"Meta Conseguida","Meta Non Conseguida"))))</f>
        <v>Meta Conseguida</v>
      </c>
      <c r="L16" t="s">
        <v>306</v>
      </c>
    </row>
    <row r="17" spans="1:12" ht="41.4" x14ac:dyDescent="0.3">
      <c r="A17" s="128" t="s">
        <v>87</v>
      </c>
      <c r="B17" s="41" t="s">
        <v>88</v>
      </c>
      <c r="C17" s="41" t="s">
        <v>70</v>
      </c>
      <c r="D17" s="159" t="s">
        <v>89</v>
      </c>
      <c r="E17" s="57">
        <v>0.1</v>
      </c>
      <c r="F17" s="58">
        <f ca="1">+IFERROR(F$17/F$88,0)</f>
        <v>0.13333333333333333</v>
      </c>
      <c r="G17" s="135" t="str">
        <f t="shared" ca="1" si="4"/>
        <v>Introducir Meta</v>
      </c>
      <c r="I17" s="57">
        <v>0.1</v>
      </c>
      <c r="J17" s="58">
        <f ca="1">+IFERROR(J$17/J$88,0)</f>
        <v>0.13333333333333333</v>
      </c>
      <c r="K17" s="135" t="str">
        <f t="shared" ca="1" si="5"/>
        <v>Introducir Meta</v>
      </c>
    </row>
    <row r="18" spans="1:12" ht="55.2" x14ac:dyDescent="0.3">
      <c r="A18" s="45" t="s">
        <v>90</v>
      </c>
      <c r="B18" s="46" t="s">
        <v>91</v>
      </c>
      <c r="C18" s="46" t="s">
        <v>70</v>
      </c>
      <c r="D18" s="59" t="s">
        <v>92</v>
      </c>
      <c r="E18" s="60" t="s">
        <v>13</v>
      </c>
      <c r="F18" s="61" t="s">
        <v>13</v>
      </c>
      <c r="G18" s="139" t="s">
        <v>13</v>
      </c>
      <c r="I18" s="60" t="s">
        <v>13</v>
      </c>
      <c r="J18" s="61" t="s">
        <v>13</v>
      </c>
      <c r="K18" s="139" t="s">
        <v>13</v>
      </c>
    </row>
    <row r="19" spans="1:12" ht="36" x14ac:dyDescent="0.3">
      <c r="A19" s="36" t="s">
        <v>93</v>
      </c>
      <c r="B19" s="22" t="s">
        <v>94</v>
      </c>
      <c r="C19" s="22" t="s">
        <v>70</v>
      </c>
      <c r="D19" s="38" t="s">
        <v>95</v>
      </c>
      <c r="E19" s="39">
        <f>+COUNTA(E20:E21)</f>
        <v>2</v>
      </c>
      <c r="F19" s="40">
        <f>+COUNTIF(G20:G21,"Meta Conseguida")</f>
        <v>0</v>
      </c>
      <c r="G19" s="133" t="str">
        <f>+IF(F19=0,"Ningunha Meta Alcanzada",IF(F19&gt;=E19,"Meta Totalmente Alcanzada",IF(F19&gt;0,"Meta Parcialmente Alcanzada")))</f>
        <v>Ningunha Meta Alcanzada</v>
      </c>
      <c r="I19" s="39">
        <f>+COUNTA(I20:I21)</f>
        <v>2</v>
      </c>
      <c r="J19" s="40">
        <f ca="1">+COUNTIF(K20:K21,"Meta Conseguida")</f>
        <v>0</v>
      </c>
      <c r="K19" s="133" t="str">
        <f ca="1">+IF(J19=0,"Ningunha Meta Alcanzada",IF(J19&gt;=I19,"Meta Totalmente Alcanzada",IF(J19&gt;0,"Meta Parcialmente Alcanzada")))</f>
        <v>Ningunha Meta Alcanzada</v>
      </c>
    </row>
    <row r="20" spans="1:12" ht="69" x14ac:dyDescent="0.3">
      <c r="A20" s="128" t="s">
        <v>96</v>
      </c>
      <c r="B20" s="41" t="s">
        <v>97</v>
      </c>
      <c r="C20" s="41" t="s">
        <v>70</v>
      </c>
      <c r="D20" s="152" t="s">
        <v>98</v>
      </c>
      <c r="E20" s="43">
        <v>2</v>
      </c>
      <c r="F20" s="44">
        <v>0</v>
      </c>
      <c r="G20" s="135" t="str">
        <f t="shared" ref="G20:G21" si="6">+IF(AND(ISBLANK(E20),ISBLANK(F20)),"Introducir Meta e Resultado",IF(ISBLANK(E20),"Introducir Meta",IF(ISBLANK(F20),"Introducir Resultado",IF(F20&gt;=E20,"Meta Conseguida","Meta Non Conseguida"))))</f>
        <v>Meta Non Conseguida</v>
      </c>
      <c r="I20" s="43">
        <v>2</v>
      </c>
      <c r="J20" s="44">
        <v>3</v>
      </c>
      <c r="K20" s="135" t="str">
        <f t="shared" ref="K20:K21" si="7">+IF(AND(ISBLANK(I20),ISBLANK(J20)),"Introducir Meta e Resultado",IF(ISBLANK(I20),"Introducir Meta",IF(ISBLANK(J20),"Introducir Resultado",IF(J20&gt;=I20,"Meta Conseguida","Meta Non Conseguida"))))</f>
        <v>Meta Conseguida</v>
      </c>
      <c r="L20" t="s">
        <v>306</v>
      </c>
    </row>
    <row r="21" spans="1:12" ht="41.4" x14ac:dyDescent="0.3">
      <c r="A21" s="129" t="s">
        <v>99</v>
      </c>
      <c r="B21" s="46" t="s">
        <v>100</v>
      </c>
      <c r="C21" s="46" t="s">
        <v>70</v>
      </c>
      <c r="D21" s="154" t="s">
        <v>101</v>
      </c>
      <c r="E21" s="57">
        <v>0.05</v>
      </c>
      <c r="F21" s="58">
        <v>0</v>
      </c>
      <c r="G21" s="136" t="str">
        <f t="shared" si="6"/>
        <v>Meta Non Conseguida</v>
      </c>
      <c r="I21" s="57">
        <v>0.05</v>
      </c>
      <c r="J21" s="58">
        <f ca="1">+IFERROR(J$21/J$88,0)</f>
        <v>0.1</v>
      </c>
      <c r="K21" s="136" t="str">
        <f t="shared" ca="1" si="7"/>
        <v>Introducir Meta</v>
      </c>
    </row>
    <row r="22" spans="1:12" ht="41.4" x14ac:dyDescent="0.3">
      <c r="A22" s="62" t="s">
        <v>102</v>
      </c>
      <c r="B22" s="63" t="s">
        <v>103</v>
      </c>
      <c r="C22" s="63" t="s">
        <v>104</v>
      </c>
      <c r="D22" s="64" t="s">
        <v>105</v>
      </c>
      <c r="E22" s="65" t="s">
        <v>13</v>
      </c>
      <c r="F22" s="66" t="s">
        <v>13</v>
      </c>
      <c r="G22" s="140" t="s">
        <v>13</v>
      </c>
      <c r="I22" s="65" t="s">
        <v>13</v>
      </c>
      <c r="J22" s="66" t="s">
        <v>13</v>
      </c>
      <c r="K22" s="140" t="s">
        <v>13</v>
      </c>
    </row>
    <row r="23" spans="1:12" ht="36" x14ac:dyDescent="0.3">
      <c r="A23" s="62" t="s">
        <v>106</v>
      </c>
      <c r="B23" s="21" t="s">
        <v>107</v>
      </c>
      <c r="C23" s="21" t="s">
        <v>108</v>
      </c>
      <c r="D23" s="67" t="s">
        <v>109</v>
      </c>
      <c r="E23" s="68">
        <f>+COUNTA(E24:E29)+COUNTA(E31:E32)+COUNTA(E34:E35)</f>
        <v>6</v>
      </c>
      <c r="F23" s="69">
        <f>+COUNTIF(G24:G35,"Meta Conseguida")</f>
        <v>3</v>
      </c>
      <c r="G23" s="134" t="str">
        <f>+IF(F23=0,"Ningunha Meta Alcanzada",IF(F23&gt;=E23,"Meta Totalmente Alcanzada",IF(F23&gt;0,"Meta Parcialmente Alcanzada")))</f>
        <v>Meta Parcialmente Alcanzada</v>
      </c>
      <c r="I23" s="68">
        <f>+COUNTA(I24:I29)+COUNTA(I31:I32)+COUNTA(I34:I35)</f>
        <v>6</v>
      </c>
      <c r="J23" s="69">
        <f>+COUNTIF(K24:K35,"Meta Conseguida")</f>
        <v>5</v>
      </c>
      <c r="K23" s="134" t="str">
        <f>+IF(J23=0,"Ningunha Meta Alcanzada",IF(J23&gt;=I23,"Meta Totalmente Alcanzada",IF(J23&gt;0,"Meta Parcialmente Alcanzada")))</f>
        <v>Meta Parcialmente Alcanzada</v>
      </c>
    </row>
    <row r="24" spans="1:12" ht="69" x14ac:dyDescent="0.3">
      <c r="A24" s="147" t="s">
        <v>110</v>
      </c>
      <c r="B24" s="71" t="s">
        <v>111</v>
      </c>
      <c r="C24" s="71" t="s">
        <v>108</v>
      </c>
      <c r="D24" s="155" t="s">
        <v>112</v>
      </c>
      <c r="E24" s="57">
        <v>0.9</v>
      </c>
      <c r="F24" s="73">
        <v>0.96699999999999997</v>
      </c>
      <c r="G24" s="135" t="str">
        <f t="shared" ref="G24" si="8">+IF(AND(ISBLANK(E24),ISBLANK(F24)),"Introducir Meta e Resultado",IF(ISBLANK(E24),"Introducir Meta",IF(ISBLANK(F24),"Introducir Resultado",IF(F24&gt;=E24,"Meta Conseguida","Meta Non Conseguida"))))</f>
        <v>Meta Conseguida</v>
      </c>
      <c r="I24" s="57">
        <v>0.9</v>
      </c>
      <c r="J24" s="73">
        <v>0.81799999999999995</v>
      </c>
      <c r="K24" s="135" t="str">
        <f t="shared" ref="K24" si="9">+IF(AND(ISBLANK(I24),ISBLANK(J24)),"Introducir Meta e Resultado",IF(ISBLANK(I24),"Introducir Meta",IF(ISBLANK(J24),"Introducir Resultado",IF(J24&gt;=I24,"Meta Conseguida","Meta Non Conseguida"))))</f>
        <v>Meta Non Conseguida</v>
      </c>
    </row>
    <row r="25" spans="1:12" ht="82.8" x14ac:dyDescent="0.3">
      <c r="A25" s="147" t="s">
        <v>113</v>
      </c>
      <c r="B25" s="71" t="s">
        <v>114</v>
      </c>
      <c r="C25" s="71" t="s">
        <v>108</v>
      </c>
      <c r="D25" s="155" t="s">
        <v>115</v>
      </c>
      <c r="E25" s="57">
        <v>0.05</v>
      </c>
      <c r="F25" s="73">
        <v>0.13639999999999999</v>
      </c>
      <c r="G25" s="135" t="str">
        <f>+IF(AND(ISBLANK(E25),ISBLANK(F25)),"Introducir Meta e Resultado",IF(ISBLANK(E25),"Introducir Meta",IF(ISBLANK(F25),"Introducir Resultado",IF(F25&lt;=E25,"Meta Conseguida","Meta Non Conseguida"))))</f>
        <v>Meta Non Conseguida</v>
      </c>
      <c r="I25" s="57">
        <v>0.05</v>
      </c>
      <c r="J25" s="73">
        <v>0</v>
      </c>
      <c r="K25" s="135" t="str">
        <f>+IF(AND(ISBLANK(I25),ISBLANK(J25)),"Introducir Meta e Resultado",IF(ISBLANK(I25),"Introducir Meta",IF(ISBLANK(J25),"Introducir Resultado",IF(J25&lt;=I25,"Meta Conseguida","Meta Non Conseguida"))))</f>
        <v>Meta Conseguida</v>
      </c>
    </row>
    <row r="26" spans="1:12" ht="69" x14ac:dyDescent="0.3">
      <c r="A26" s="147" t="s">
        <v>116</v>
      </c>
      <c r="B26" s="71" t="s">
        <v>117</v>
      </c>
      <c r="C26" s="71" t="s">
        <v>108</v>
      </c>
      <c r="D26" s="155" t="s">
        <v>112</v>
      </c>
      <c r="E26" s="57">
        <v>0.95</v>
      </c>
      <c r="F26" s="73">
        <v>0.96220000000000006</v>
      </c>
      <c r="G26" s="135" t="str">
        <f t="shared" ref="G26:G31" si="10">+IF(AND(ISBLANK(E26),ISBLANK(F26)),"Introducir Meta e Resultado",IF(ISBLANK(E26),"Introducir Meta",IF(ISBLANK(F26),"Introducir Resultado",IF(F26&gt;=E26,"Meta Conseguida","Meta Non Conseguida"))))</f>
        <v>Meta Conseguida</v>
      </c>
      <c r="I26" s="57">
        <v>0.95</v>
      </c>
      <c r="J26" s="73">
        <v>0.97199999999999998</v>
      </c>
      <c r="K26" s="135" t="str">
        <f t="shared" ref="K26:K29" si="11">+IF(AND(ISBLANK(I26),ISBLANK(J26)),"Introducir Meta e Resultado",IF(ISBLANK(I26),"Introducir Meta",IF(ISBLANK(J26),"Introducir Resultado",IF(J26&gt;=I26,"Meta Conseguida","Meta Non Conseguida"))))</f>
        <v>Meta Conseguida</v>
      </c>
    </row>
    <row r="27" spans="1:12" ht="69" x14ac:dyDescent="0.3">
      <c r="A27" s="147" t="s">
        <v>118</v>
      </c>
      <c r="B27" s="71" t="s">
        <v>119</v>
      </c>
      <c r="C27" s="71" t="s">
        <v>108</v>
      </c>
      <c r="D27" s="156" t="s">
        <v>120</v>
      </c>
      <c r="E27" s="57">
        <v>0.9</v>
      </c>
      <c r="F27" s="73">
        <v>0.89</v>
      </c>
      <c r="G27" s="135" t="str">
        <f t="shared" si="10"/>
        <v>Meta Non Conseguida</v>
      </c>
      <c r="I27" s="57">
        <v>0.9</v>
      </c>
      <c r="J27" s="73">
        <v>0.92</v>
      </c>
      <c r="K27" s="135" t="str">
        <f t="shared" si="11"/>
        <v>Meta Conseguida</v>
      </c>
    </row>
    <row r="28" spans="1:12" ht="69" x14ac:dyDescent="0.3">
      <c r="A28" s="147" t="s">
        <v>121</v>
      </c>
      <c r="B28" s="71" t="s">
        <v>122</v>
      </c>
      <c r="C28" s="71" t="s">
        <v>108</v>
      </c>
      <c r="D28" s="155" t="s">
        <v>123</v>
      </c>
      <c r="E28" s="57">
        <v>0.9</v>
      </c>
      <c r="F28" s="73">
        <v>1</v>
      </c>
      <c r="G28" s="135" t="str">
        <f t="shared" si="10"/>
        <v>Meta Conseguida</v>
      </c>
      <c r="I28" s="57">
        <v>0.95</v>
      </c>
      <c r="J28" s="73">
        <v>0.99315068493150704</v>
      </c>
      <c r="K28" s="135" t="str">
        <f t="shared" si="11"/>
        <v>Meta Conseguida</v>
      </c>
    </row>
    <row r="29" spans="1:12" ht="69" x14ac:dyDescent="0.3">
      <c r="A29" s="147" t="s">
        <v>124</v>
      </c>
      <c r="B29" s="71" t="s">
        <v>125</v>
      </c>
      <c r="C29" s="71" t="s">
        <v>108</v>
      </c>
      <c r="D29" s="155" t="s">
        <v>126</v>
      </c>
      <c r="E29" s="57">
        <v>0.9</v>
      </c>
      <c r="F29" s="73">
        <v>0.89</v>
      </c>
      <c r="G29" s="135" t="str">
        <f t="shared" si="10"/>
        <v>Meta Non Conseguida</v>
      </c>
      <c r="I29" s="57">
        <v>0.9</v>
      </c>
      <c r="J29" s="73">
        <v>0.924050632911393</v>
      </c>
      <c r="K29" s="135" t="str">
        <f t="shared" si="11"/>
        <v>Meta Conseguida</v>
      </c>
    </row>
    <row r="30" spans="1:12" ht="55.2" x14ac:dyDescent="0.3">
      <c r="A30" s="70" t="s">
        <v>127</v>
      </c>
      <c r="B30" s="71" t="s">
        <v>128</v>
      </c>
      <c r="C30" s="71" t="s">
        <v>108</v>
      </c>
      <c r="D30" s="74" t="s">
        <v>129</v>
      </c>
      <c r="E30" s="75" t="s">
        <v>13</v>
      </c>
      <c r="F30" s="76" t="s">
        <v>13</v>
      </c>
      <c r="G30" s="141" t="s">
        <v>13</v>
      </c>
      <c r="I30" s="75" t="s">
        <v>13</v>
      </c>
      <c r="J30" s="76" t="s">
        <v>13</v>
      </c>
      <c r="K30" s="141" t="s">
        <v>13</v>
      </c>
    </row>
    <row r="31" spans="1:12" ht="41.4" x14ac:dyDescent="0.3">
      <c r="A31" s="70" t="s">
        <v>130</v>
      </c>
      <c r="B31" s="71" t="s">
        <v>131</v>
      </c>
      <c r="C31" s="71" t="s">
        <v>108</v>
      </c>
      <c r="D31" s="72" t="s">
        <v>132</v>
      </c>
      <c r="E31" s="57"/>
      <c r="F31" s="73">
        <f>+MIN([1]Anexos!$R$206:$R$300)</f>
        <v>0.47826086956521702</v>
      </c>
      <c r="G31" s="135" t="str">
        <f t="shared" si="10"/>
        <v>Introducir Meta</v>
      </c>
      <c r="I31" s="57"/>
      <c r="J31" s="73">
        <v>0.47799999999999998</v>
      </c>
      <c r="K31" s="135" t="str">
        <f t="shared" ref="K31" si="12">+IF(AND(ISBLANK(I31),ISBLANK(J31)),"Introducir Meta e Resultado",IF(ISBLANK(I31),"Introducir Meta",IF(ISBLANK(J31),"Introducir Resultado",IF(J31&gt;=I31,"Meta Conseguida","Meta Non Conseguida"))))</f>
        <v>Introducir Meta</v>
      </c>
    </row>
    <row r="32" spans="1:12" ht="69" x14ac:dyDescent="0.3">
      <c r="A32" s="70" t="s">
        <v>133</v>
      </c>
      <c r="B32" s="71" t="s">
        <v>134</v>
      </c>
      <c r="C32" s="71" t="s">
        <v>108</v>
      </c>
      <c r="D32" s="72" t="s">
        <v>135</v>
      </c>
      <c r="E32" s="77"/>
      <c r="F32" s="73">
        <f>[1]Anexos!$V$203</f>
        <v>1</v>
      </c>
      <c r="G32" s="135" t="str">
        <f>+IF(AND(ISBLANK(E32),ISBLANK(F32)),"Introducir Meta e Resultado",IF(ISBLANK(E32),"Introducir Meta",IF(ISBLANK(F32),"Introducir Resultado",IF(F32&gt;=E32,"Meta Conseguida","Meta Non Conseguida"))))</f>
        <v>Introducir Meta</v>
      </c>
      <c r="I32" s="77"/>
      <c r="J32" s="73">
        <f>[1]Anexos!$V$203</f>
        <v>1</v>
      </c>
      <c r="K32" s="135" t="str">
        <f>+IF(AND(ISBLANK(I32),ISBLANK(J32)),"Introducir Meta e Resultado",IF(ISBLANK(I32),"Introducir Meta",IF(ISBLANK(J32),"Introducir Resultado",IF(J32&gt;=I32,"Meta Conseguida","Meta Non Conseguida"))))</f>
        <v>Introducir Meta</v>
      </c>
    </row>
    <row r="33" spans="1:11" ht="55.2" x14ac:dyDescent="0.3">
      <c r="A33" s="70" t="s">
        <v>136</v>
      </c>
      <c r="B33" s="71" t="s">
        <v>137</v>
      </c>
      <c r="C33" s="71" t="s">
        <v>108</v>
      </c>
      <c r="D33" s="74" t="s">
        <v>138</v>
      </c>
      <c r="E33" s="75" t="s">
        <v>13</v>
      </c>
      <c r="F33" s="76" t="s">
        <v>13</v>
      </c>
      <c r="G33" s="141" t="s">
        <v>13</v>
      </c>
      <c r="I33" s="75" t="s">
        <v>13</v>
      </c>
      <c r="J33" s="76" t="s">
        <v>13</v>
      </c>
      <c r="K33" s="141" t="s">
        <v>13</v>
      </c>
    </row>
    <row r="34" spans="1:11" ht="41.4" x14ac:dyDescent="0.3">
      <c r="A34" s="70" t="s">
        <v>139</v>
      </c>
      <c r="B34" s="71" t="s">
        <v>140</v>
      </c>
      <c r="C34" s="71" t="s">
        <v>108</v>
      </c>
      <c r="D34" s="72" t="s">
        <v>141</v>
      </c>
      <c r="E34" s="57"/>
      <c r="F34" s="73">
        <f>+MIN([1]Anexos!$Q$206:$Q$300)</f>
        <v>0.96666666666666701</v>
      </c>
      <c r="G34" s="135" t="str">
        <f>+IF(AND(ISBLANK(E34),ISBLANK(F34)),"Introducir Meta e Resultado",IF(ISBLANK(E34),"Introducir Meta",IF(ISBLANK(F34),"Introducir Resultado",IF(F34&gt;=E34,"Meta Conseguida","Meta Non Conseguida"))))</f>
        <v>Introducir Meta</v>
      </c>
      <c r="I34" s="57"/>
      <c r="J34" s="73">
        <v>0.96699999999999997</v>
      </c>
      <c r="K34" s="135" t="str">
        <f>+IF(AND(ISBLANK(I34),ISBLANK(J34)),"Introducir Meta e Resultado",IF(ISBLANK(I34),"Introducir Meta",IF(ISBLANK(J34),"Introducir Resultado",IF(J34&gt;=I34,"Meta Conseguida","Meta Non Conseguida"))))</f>
        <v>Introducir Meta</v>
      </c>
    </row>
    <row r="35" spans="1:11" ht="69" x14ac:dyDescent="0.3">
      <c r="A35" s="78" t="s">
        <v>142</v>
      </c>
      <c r="B35" s="79" t="s">
        <v>143</v>
      </c>
      <c r="C35" s="79" t="s">
        <v>108</v>
      </c>
      <c r="D35" s="80" t="s">
        <v>144</v>
      </c>
      <c r="E35" s="77"/>
      <c r="F35" s="73">
        <f>[1]Anexos!$U$203</f>
        <v>1</v>
      </c>
      <c r="G35" s="135" t="str">
        <f>+IF(AND(ISBLANK(E35),ISBLANK(F35)),"Introducir Meta e Resultado",IF(ISBLANK(E35),"Introducir Meta",IF(ISBLANK(F35),"Introducir Resultado",IF(F35&gt;=E35,"Meta Conseguida","Meta Non Conseguida"))))</f>
        <v>Introducir Meta</v>
      </c>
      <c r="I35" s="77"/>
      <c r="J35" s="73">
        <f>[1]Anexos!$U$203</f>
        <v>1</v>
      </c>
      <c r="K35" s="135" t="str">
        <f>+IF(AND(ISBLANK(I35),ISBLANK(J35)),"Introducir Meta e Resultado",IF(ISBLANK(I35),"Introducir Meta",IF(ISBLANK(J35),"Introducir Resultado",IF(J35&gt;=I35,"Meta Conseguida","Meta Non Conseguida"))))</f>
        <v>Introducir Meta</v>
      </c>
    </row>
    <row r="36" spans="1:11" ht="36" x14ac:dyDescent="0.3">
      <c r="A36" s="62" t="s">
        <v>145</v>
      </c>
      <c r="B36" s="21" t="s">
        <v>146</v>
      </c>
      <c r="C36" s="21" t="s">
        <v>52</v>
      </c>
      <c r="D36" s="67" t="s">
        <v>147</v>
      </c>
      <c r="E36" s="68">
        <f>+COUNTA(E37:E39)</f>
        <v>3</v>
      </c>
      <c r="F36" s="69">
        <f>+COUNTIF(G37:G39,"Meta Conseguida")</f>
        <v>3</v>
      </c>
      <c r="G36" s="134" t="str">
        <f>+IF(F36=0,"Ningunha Meta Alcanzada",IF(F36&gt;=E36,"Meta Totalmente Alcanzada",IF(F36&gt;0,"Meta Parcialmente Alcanzada")))</f>
        <v>Meta Totalmente Alcanzada</v>
      </c>
      <c r="I36" s="68">
        <f>+COUNTA(I37:I39)</f>
        <v>3</v>
      </c>
      <c r="J36" s="69">
        <f>+COUNTIF(K37:K39,"Meta Conseguida")</f>
        <v>3</v>
      </c>
      <c r="K36" s="134" t="str">
        <f>+IF(J36=0,"Ningunha Meta Alcanzada",IF(J36&gt;=I36,"Meta Totalmente Alcanzada",IF(J36&gt;0,"Meta Parcialmente Alcanzada")))</f>
        <v>Meta Totalmente Alcanzada</v>
      </c>
    </row>
    <row r="37" spans="1:11" ht="55.2" x14ac:dyDescent="0.3">
      <c r="A37" s="70" t="s">
        <v>148</v>
      </c>
      <c r="B37" s="71" t="s">
        <v>149</v>
      </c>
      <c r="C37" s="71" t="s">
        <v>52</v>
      </c>
      <c r="D37" s="155" t="s">
        <v>295</v>
      </c>
      <c r="E37" s="57">
        <v>1</v>
      </c>
      <c r="F37" s="73">
        <v>1.0669999999999999</v>
      </c>
      <c r="G37" s="135" t="str">
        <f t="shared" ref="G37:G39" si="13">+IF(AND(ISBLANK(E37),ISBLANK(F37)),"Introducir Meta e Resultado",IF(ISBLANK(E37),"Introducir Meta",IF(ISBLANK(F37),"Introducir Resultado",IF(F37&gt;=E37,"Meta Conseguida","Meta Non Conseguida"))))</f>
        <v>Meta Conseguida</v>
      </c>
      <c r="I37" s="57">
        <v>1</v>
      </c>
      <c r="J37" s="73" t="s">
        <v>13</v>
      </c>
      <c r="K37" s="135" t="str">
        <f t="shared" ref="K37:K39" si="14">+IF(AND(ISBLANK(I37),ISBLANK(J37)),"Introducir Meta e Resultado",IF(ISBLANK(I37),"Introducir Meta",IF(ISBLANK(J37),"Introducir Resultado",IF(J37&gt;=I37,"Meta Conseguida","Meta Non Conseguida"))))</f>
        <v>Meta Conseguida</v>
      </c>
    </row>
    <row r="38" spans="1:11" ht="55.2" x14ac:dyDescent="0.3">
      <c r="A38" s="70" t="s">
        <v>151</v>
      </c>
      <c r="B38" s="71" t="s">
        <v>152</v>
      </c>
      <c r="C38" s="71" t="s">
        <v>52</v>
      </c>
      <c r="D38" s="72" t="s">
        <v>295</v>
      </c>
      <c r="E38" s="57">
        <v>1</v>
      </c>
      <c r="F38" s="73" t="s">
        <v>13</v>
      </c>
      <c r="G38" s="135" t="str">
        <f t="shared" si="13"/>
        <v>Meta Conseguida</v>
      </c>
      <c r="I38" s="57">
        <v>1</v>
      </c>
      <c r="J38" s="73" t="s">
        <v>13</v>
      </c>
      <c r="K38" s="135" t="str">
        <f t="shared" si="14"/>
        <v>Meta Conseguida</v>
      </c>
    </row>
    <row r="39" spans="1:11" ht="55.2" x14ac:dyDescent="0.3">
      <c r="A39" s="70" t="s">
        <v>153</v>
      </c>
      <c r="B39" s="71" t="s">
        <v>154</v>
      </c>
      <c r="C39" s="71" t="s">
        <v>52</v>
      </c>
      <c r="D39" s="72" t="s">
        <v>296</v>
      </c>
      <c r="E39" s="57">
        <v>1</v>
      </c>
      <c r="F39" s="73" t="s">
        <v>13</v>
      </c>
      <c r="G39" s="135" t="str">
        <f t="shared" si="13"/>
        <v>Meta Conseguida</v>
      </c>
      <c r="I39" s="57">
        <v>1</v>
      </c>
      <c r="J39" s="73" t="s">
        <v>13</v>
      </c>
      <c r="K39" s="135" t="str">
        <f t="shared" si="14"/>
        <v>Meta Conseguida</v>
      </c>
    </row>
    <row r="40" spans="1:11" ht="41.4" x14ac:dyDescent="0.3">
      <c r="A40" s="33" t="s">
        <v>156</v>
      </c>
      <c r="B40" s="81" t="s">
        <v>157</v>
      </c>
      <c r="C40" s="81" t="s">
        <v>108</v>
      </c>
      <c r="D40" s="82" t="s">
        <v>297</v>
      </c>
      <c r="E40" s="83" t="s">
        <v>13</v>
      </c>
      <c r="F40" s="84" t="s">
        <v>13</v>
      </c>
      <c r="G40" s="142" t="str">
        <f>+IF(ISBLANK(F40),"Introducir Resultado","Indicador Completado")</f>
        <v>Indicador Completado</v>
      </c>
      <c r="I40" s="83" t="s">
        <v>13</v>
      </c>
      <c r="J40" s="84" t="s">
        <v>13</v>
      </c>
      <c r="K40" s="142" t="str">
        <f>+IF(ISBLANK(J40),"Introducir Resultado","Indicador Completado")</f>
        <v>Indicador Completado</v>
      </c>
    </row>
    <row r="41" spans="1:11" ht="41.4" x14ac:dyDescent="0.3">
      <c r="A41" s="33" t="s">
        <v>159</v>
      </c>
      <c r="B41" s="81" t="s">
        <v>160</v>
      </c>
      <c r="C41" s="81" t="s">
        <v>161</v>
      </c>
      <c r="D41" s="85" t="s">
        <v>162</v>
      </c>
      <c r="E41" s="86" t="s">
        <v>13</v>
      </c>
      <c r="F41" s="87" t="s">
        <v>13</v>
      </c>
      <c r="G41" s="143" t="s">
        <v>13</v>
      </c>
      <c r="I41" s="86" t="s">
        <v>13</v>
      </c>
      <c r="J41" s="87" t="s">
        <v>13</v>
      </c>
      <c r="K41" s="143" t="s">
        <v>13</v>
      </c>
    </row>
    <row r="42" spans="1:11" ht="18" x14ac:dyDescent="0.3">
      <c r="A42" s="88"/>
      <c r="B42" s="13"/>
      <c r="C42" s="13"/>
      <c r="D42" s="89"/>
      <c r="E42" s="14"/>
      <c r="F42" s="15"/>
      <c r="G42" s="16"/>
      <c r="I42" s="14"/>
      <c r="J42" s="15"/>
      <c r="K42" s="16"/>
    </row>
    <row r="43" spans="1:11" ht="18" x14ac:dyDescent="0.3">
      <c r="A43" s="90" t="s">
        <v>14</v>
      </c>
      <c r="B43" s="18"/>
      <c r="C43" s="18"/>
      <c r="D43" s="91"/>
      <c r="E43" s="19"/>
      <c r="F43" s="19"/>
      <c r="G43" s="20"/>
      <c r="I43" s="19"/>
      <c r="J43" s="19"/>
      <c r="K43" s="20"/>
    </row>
    <row r="44" spans="1:11" ht="18" x14ac:dyDescent="0.3">
      <c r="A44" s="88"/>
      <c r="B44" s="92"/>
      <c r="C44" s="92"/>
      <c r="D44" s="93"/>
      <c r="E44" s="15"/>
      <c r="F44" s="15"/>
      <c r="G44" s="16"/>
      <c r="I44" s="15"/>
      <c r="J44" s="15"/>
      <c r="K44" s="16"/>
    </row>
    <row r="45" spans="1:11" ht="36" x14ac:dyDescent="0.3">
      <c r="A45" s="62" t="s">
        <v>163</v>
      </c>
      <c r="B45" s="21" t="s">
        <v>164</v>
      </c>
      <c r="C45" s="21" t="s">
        <v>165</v>
      </c>
      <c r="D45" s="94" t="s">
        <v>166</v>
      </c>
      <c r="E45" s="95">
        <f>+COUNTA(E46:E50)</f>
        <v>5</v>
      </c>
      <c r="F45" s="69">
        <f>+COUNTIF(G46:G50,"Meta Conseguida")</f>
        <v>4</v>
      </c>
      <c r="G45" s="134" t="str">
        <f>+IF(F45=0,"Ningunha Meta Alcanzada",IF(F45&gt;=E45,"Meta Totalmente Alcanzada",IF(F45&gt;0,"Meta Parcialmente Alcanzada")))</f>
        <v>Meta Parcialmente Alcanzada</v>
      </c>
      <c r="I45" s="95">
        <f>+COUNTA(I46:I50)</f>
        <v>5</v>
      </c>
      <c r="J45" s="69">
        <f>+COUNTIF(K46:K50,"Meta Conseguida")</f>
        <v>5</v>
      </c>
      <c r="K45" s="134" t="str">
        <f>+IF(J45=0,"Ningunha Meta Alcanzada",IF(J45&gt;=I45,"Meta Totalmente Alcanzada",IF(J45&gt;0,"Meta Parcialmente Alcanzada")))</f>
        <v>Meta Totalmente Alcanzada</v>
      </c>
    </row>
    <row r="46" spans="1:11" ht="82.8" x14ac:dyDescent="0.3">
      <c r="A46" s="128" t="s">
        <v>167</v>
      </c>
      <c r="B46" s="71" t="s">
        <v>168</v>
      </c>
      <c r="C46" s="71" t="s">
        <v>165</v>
      </c>
      <c r="D46" s="160" t="s">
        <v>169</v>
      </c>
      <c r="E46" s="97">
        <v>2.5</v>
      </c>
      <c r="F46" s="98">
        <v>3.74</v>
      </c>
      <c r="G46" s="135" t="str">
        <f t="shared" ref="G46:G50" si="15">+IF(AND(ISBLANK(E46),ISBLANK(F46)),"Introducir Meta e Resultado",IF(ISBLANK(E46),"Introducir Meta",IF(ISBLANK(F46),"Introducir Resultado",IF(F46&gt;=E46,"Meta Conseguida","Meta Non Conseguida"))))</f>
        <v>Meta Conseguida</v>
      </c>
      <c r="I46" s="97">
        <v>2.5</v>
      </c>
      <c r="J46" s="98">
        <v>2.9625668449197859</v>
      </c>
      <c r="K46" s="135" t="str">
        <f t="shared" ref="K46:K50" si="16">+IF(AND(ISBLANK(I46),ISBLANK(J46)),"Introducir Meta e Resultado",IF(ISBLANK(I46),"Introducir Meta",IF(ISBLANK(J46),"Introducir Resultado",IF(J46&gt;=I46,"Meta Conseguida","Meta Non Conseguida"))))</f>
        <v>Meta Conseguida</v>
      </c>
    </row>
    <row r="47" spans="1:11" ht="110.4" x14ac:dyDescent="0.3">
      <c r="A47" s="128" t="s">
        <v>170</v>
      </c>
      <c r="B47" s="71" t="s">
        <v>171</v>
      </c>
      <c r="C47" s="71" t="s">
        <v>165</v>
      </c>
      <c r="D47" s="160" t="s">
        <v>172</v>
      </c>
      <c r="E47" s="99">
        <v>2.5</v>
      </c>
      <c r="F47" s="98">
        <v>4.5199999999999996</v>
      </c>
      <c r="G47" s="135" t="str">
        <f t="shared" si="15"/>
        <v>Meta Conseguida</v>
      </c>
      <c r="I47" s="99">
        <v>2.5</v>
      </c>
      <c r="J47" s="98">
        <v>4.4598930481283423</v>
      </c>
      <c r="K47" s="135" t="str">
        <f t="shared" si="16"/>
        <v>Meta Conseguida</v>
      </c>
    </row>
    <row r="48" spans="1:11" ht="82.8" x14ac:dyDescent="0.3">
      <c r="A48" s="128" t="s">
        <v>173</v>
      </c>
      <c r="B48" s="71" t="s">
        <v>174</v>
      </c>
      <c r="C48" s="71" t="s">
        <v>165</v>
      </c>
      <c r="D48" s="160" t="s">
        <v>175</v>
      </c>
      <c r="E48" s="99">
        <v>2.5</v>
      </c>
      <c r="F48" s="98">
        <v>3.08</v>
      </c>
      <c r="G48" s="135" t="str">
        <f t="shared" si="15"/>
        <v>Meta Conseguida</v>
      </c>
      <c r="I48" s="99">
        <v>2.5</v>
      </c>
      <c r="J48" s="98">
        <v>3.3333333333333335</v>
      </c>
      <c r="K48" s="135" t="str">
        <f t="shared" si="16"/>
        <v>Meta Conseguida</v>
      </c>
    </row>
    <row r="49" spans="1:11" ht="110.4" x14ac:dyDescent="0.3">
      <c r="A49" s="128" t="s">
        <v>176</v>
      </c>
      <c r="B49" s="71" t="s">
        <v>177</v>
      </c>
      <c r="C49" s="71" t="s">
        <v>165</v>
      </c>
      <c r="D49" s="160" t="s">
        <v>178</v>
      </c>
      <c r="E49" s="99">
        <v>2.5</v>
      </c>
      <c r="F49" s="98" t="s">
        <v>308</v>
      </c>
      <c r="G49" s="135" t="str">
        <f t="shared" si="15"/>
        <v>Meta Conseguida</v>
      </c>
      <c r="I49" s="99">
        <v>2.5</v>
      </c>
      <c r="J49" s="98">
        <v>3.0344827586206895</v>
      </c>
      <c r="K49" s="135" t="str">
        <f t="shared" si="16"/>
        <v>Meta Conseguida</v>
      </c>
    </row>
    <row r="50" spans="1:11" ht="96.6" x14ac:dyDescent="0.3">
      <c r="A50" s="129" t="s">
        <v>179</v>
      </c>
      <c r="B50" s="79" t="s">
        <v>180</v>
      </c>
      <c r="C50" s="79" t="s">
        <v>165</v>
      </c>
      <c r="D50" s="161" t="s">
        <v>181</v>
      </c>
      <c r="E50" s="100">
        <v>2.5</v>
      </c>
      <c r="F50" s="101"/>
      <c r="G50" s="136" t="str">
        <f t="shared" si="15"/>
        <v>Introducir Resultado</v>
      </c>
      <c r="I50" s="100">
        <v>2.5</v>
      </c>
      <c r="J50" s="101" t="s">
        <v>182</v>
      </c>
      <c r="K50" s="136" t="str">
        <f t="shared" si="16"/>
        <v>Meta Conseguida</v>
      </c>
    </row>
    <row r="51" spans="1:11" ht="82.8" x14ac:dyDescent="0.3">
      <c r="A51" s="33" t="s">
        <v>183</v>
      </c>
      <c r="B51" s="81" t="s">
        <v>184</v>
      </c>
      <c r="C51" s="81" t="s">
        <v>108</v>
      </c>
      <c r="D51" s="153" t="s">
        <v>185</v>
      </c>
      <c r="E51" s="158">
        <v>0.05</v>
      </c>
      <c r="F51" s="103">
        <v>0.13639999999999999</v>
      </c>
      <c r="G51" s="142" t="str">
        <f t="shared" ref="G51:G52" si="17">+IF(AND(ISBLANK(E51),ISBLANK(F51)),"Introducir Meta e Resultado",IF(ISBLANK(E51),"Introducir Meta",IF(ISBLANK(F51),"Introducir Resultado",IF(F51&lt;=E51,"Meta Conseguida","Meta Non Conseguida"))))</f>
        <v>Meta Non Conseguida</v>
      </c>
      <c r="I51" s="158">
        <v>0.05</v>
      </c>
      <c r="J51" s="103">
        <v>9.5000000000000001E-2</v>
      </c>
      <c r="K51" s="142" t="str">
        <f t="shared" ref="K51:K52" si="18">+IF(AND(ISBLANK(I51),ISBLANK(J51)),"Introducir Meta e Resultado",IF(ISBLANK(I51),"Introducir Meta",IF(ISBLANK(J51),"Introducir Resultado",IF(J51&lt;=I51,"Meta Conseguida","Meta Non Conseguida"))))</f>
        <v>Meta Non Conseguida</v>
      </c>
    </row>
    <row r="52" spans="1:11" ht="82.8" x14ac:dyDescent="0.3">
      <c r="A52" s="33" t="s">
        <v>186</v>
      </c>
      <c r="B52" s="81" t="s">
        <v>187</v>
      </c>
      <c r="C52" s="81" t="s">
        <v>108</v>
      </c>
      <c r="D52" s="153" t="s">
        <v>188</v>
      </c>
      <c r="E52" s="158">
        <v>0.01</v>
      </c>
      <c r="F52" s="103">
        <v>0</v>
      </c>
      <c r="G52" s="142" t="str">
        <f t="shared" si="17"/>
        <v>Meta Conseguida</v>
      </c>
      <c r="I52" s="102">
        <v>1</v>
      </c>
      <c r="J52" s="103">
        <v>0.01</v>
      </c>
      <c r="K52" s="142" t="str">
        <f t="shared" si="18"/>
        <v>Meta Conseguida</v>
      </c>
    </row>
    <row r="53" spans="1:11" ht="36" x14ac:dyDescent="0.3">
      <c r="A53" s="62" t="s">
        <v>189</v>
      </c>
      <c r="B53" s="21" t="s">
        <v>190</v>
      </c>
      <c r="C53" s="21" t="s">
        <v>191</v>
      </c>
      <c r="D53" s="94" t="s">
        <v>192</v>
      </c>
      <c r="E53" s="95">
        <f>+COUNTA(E54:E57)</f>
        <v>4</v>
      </c>
      <c r="F53" s="56">
        <f>+COUNTIF(G54:G57,"Meta Conseguida")</f>
        <v>4</v>
      </c>
      <c r="G53" s="133" t="str">
        <f>+IF(F53=0,"Ningunha Meta Alcanzada",IF(F53&gt;=E53,"Meta Totalmente Alcanzada",IF(F53&gt;0,"Meta Parcialmente Alcanzada")))</f>
        <v>Meta Totalmente Alcanzada</v>
      </c>
      <c r="I53" s="95">
        <f>+COUNTA(I54:I57)</f>
        <v>4</v>
      </c>
      <c r="J53" s="56">
        <f>+COUNTIF(K54:K57,"Meta Conseguida")</f>
        <v>4</v>
      </c>
      <c r="K53" s="133" t="str">
        <f>+IF(J53=0,"Ningunha Meta Alcanzada",IF(J53&gt;=I53,"Meta Totalmente Alcanzada",IF(J53&gt;0,"Meta Parcialmente Alcanzada")))</f>
        <v>Meta Totalmente Alcanzada</v>
      </c>
    </row>
    <row r="54" spans="1:11" ht="96.6" x14ac:dyDescent="0.3">
      <c r="A54" s="128" t="s">
        <v>193</v>
      </c>
      <c r="B54" s="71" t="s">
        <v>194</v>
      </c>
      <c r="C54" s="71" t="s">
        <v>191</v>
      </c>
      <c r="D54" s="160" t="s">
        <v>195</v>
      </c>
      <c r="E54" s="97">
        <v>2.5</v>
      </c>
      <c r="F54" s="98">
        <v>3.87</v>
      </c>
      <c r="G54" s="135" t="str">
        <f t="shared" ref="G54:G62" si="19">+IF(AND(ISBLANK(E54),ISBLANK(F54)),"Introducir Meta e Resultado",IF(ISBLANK(E54),"Introducir Meta",IF(ISBLANK(F54),"Introducir Resultado",IF(F54&gt;=E54,"Meta Conseguida","Meta Non Conseguida"))))</f>
        <v>Meta Conseguida</v>
      </c>
      <c r="I54" s="97">
        <v>2.5</v>
      </c>
      <c r="J54" s="98">
        <v>3.1860465116279069</v>
      </c>
      <c r="K54" s="135" t="str">
        <f t="shared" ref="K54:K57" si="20">+IF(AND(ISBLANK(I54),ISBLANK(J54)),"Introducir Meta e Resultado",IF(ISBLANK(I54),"Introducir Meta",IF(ISBLANK(J54),"Introducir Resultado",IF(J54&gt;=I54,"Meta Conseguida","Meta Non Conseguida"))))</f>
        <v>Meta Conseguida</v>
      </c>
    </row>
    <row r="55" spans="1:11" ht="124.2" x14ac:dyDescent="0.3">
      <c r="A55" s="128" t="s">
        <v>196</v>
      </c>
      <c r="B55" s="71" t="s">
        <v>197</v>
      </c>
      <c r="C55" s="71" t="s">
        <v>191</v>
      </c>
      <c r="D55" s="160" t="s">
        <v>198</v>
      </c>
      <c r="E55" s="97">
        <v>2.5</v>
      </c>
      <c r="F55" s="98">
        <v>4.46</v>
      </c>
      <c r="G55" s="135" t="str">
        <f t="shared" si="19"/>
        <v>Meta Conseguida</v>
      </c>
      <c r="I55" s="97">
        <v>2.5</v>
      </c>
      <c r="J55" s="98">
        <v>4.0750000000000002</v>
      </c>
      <c r="K55" s="135" t="str">
        <f t="shared" si="20"/>
        <v>Meta Conseguida</v>
      </c>
    </row>
    <row r="56" spans="1:11" ht="96.6" x14ac:dyDescent="0.3">
      <c r="A56" s="128" t="s">
        <v>199</v>
      </c>
      <c r="B56" s="71" t="s">
        <v>200</v>
      </c>
      <c r="C56" s="71" t="s">
        <v>191</v>
      </c>
      <c r="D56" s="160" t="s">
        <v>201</v>
      </c>
      <c r="E56" s="99">
        <v>2.5</v>
      </c>
      <c r="F56" s="98">
        <v>3.46</v>
      </c>
      <c r="G56" s="135" t="str">
        <f t="shared" si="19"/>
        <v>Meta Conseguida</v>
      </c>
      <c r="I56" s="99">
        <v>2.5</v>
      </c>
      <c r="J56" s="98">
        <v>4.2666666666666666</v>
      </c>
      <c r="K56" s="135" t="str">
        <f t="shared" si="20"/>
        <v>Meta Conseguida</v>
      </c>
    </row>
    <row r="57" spans="1:11" ht="124.2" x14ac:dyDescent="0.3">
      <c r="A57" s="129" t="s">
        <v>202</v>
      </c>
      <c r="B57" s="71" t="s">
        <v>203</v>
      </c>
      <c r="C57" s="79" t="s">
        <v>191</v>
      </c>
      <c r="D57" s="160" t="s">
        <v>204</v>
      </c>
      <c r="E57" s="100">
        <v>2.5</v>
      </c>
      <c r="F57" s="98">
        <v>3.5</v>
      </c>
      <c r="G57" s="136" t="str">
        <f t="shared" si="19"/>
        <v>Meta Conseguida</v>
      </c>
      <c r="I57" s="100">
        <v>2.5</v>
      </c>
      <c r="J57" s="98">
        <v>3</v>
      </c>
      <c r="K57" s="136" t="str">
        <f t="shared" si="20"/>
        <v>Meta Conseguida</v>
      </c>
    </row>
    <row r="58" spans="1:11" ht="36" x14ac:dyDescent="0.3">
      <c r="A58" s="62" t="s">
        <v>205</v>
      </c>
      <c r="B58" s="21" t="s">
        <v>206</v>
      </c>
      <c r="C58" s="21" t="s">
        <v>42</v>
      </c>
      <c r="D58" s="94" t="s">
        <v>207</v>
      </c>
      <c r="E58" s="95">
        <f>+COUNTA(E59:E62)</f>
        <v>4</v>
      </c>
      <c r="F58" s="56">
        <f>+COUNTIF(G59:G62,"Meta Conseguida")</f>
        <v>4</v>
      </c>
      <c r="G58" s="134" t="str">
        <f>+IF(F58=0,"Ningunha Meta Alcanzada",IF(F58=E58,"Meta Totalmente Alcanzada",IF(F58&gt;0,"Meta Parcialmente Alcanzada")))</f>
        <v>Meta Totalmente Alcanzada</v>
      </c>
      <c r="I58" s="95">
        <f>+COUNTA(I59:I62)</f>
        <v>4</v>
      </c>
      <c r="J58" s="56">
        <f>+COUNTIF(K59:K62,"Meta Conseguida")</f>
        <v>4</v>
      </c>
      <c r="K58" s="134" t="str">
        <f>+IF(J58=0,"Ningunha Meta Alcanzada",IF(J58=I58,"Meta Totalmente Alcanzada",IF(J58&gt;0,"Meta Parcialmente Alcanzada")))</f>
        <v>Meta Totalmente Alcanzada</v>
      </c>
    </row>
    <row r="59" spans="1:11" ht="96.6" x14ac:dyDescent="0.3">
      <c r="A59" s="128" t="s">
        <v>208</v>
      </c>
      <c r="B59" s="71" t="s">
        <v>209</v>
      </c>
      <c r="C59" s="71" t="s">
        <v>42</v>
      </c>
      <c r="D59" s="160" t="s">
        <v>210</v>
      </c>
      <c r="E59" s="97">
        <v>2.5</v>
      </c>
      <c r="F59" s="98">
        <v>4.13</v>
      </c>
      <c r="G59" s="135" t="str">
        <f t="shared" si="19"/>
        <v>Meta Conseguida</v>
      </c>
      <c r="I59" s="97">
        <v>2.5</v>
      </c>
      <c r="J59" s="98">
        <v>3.1818181818181817</v>
      </c>
      <c r="K59" s="135" t="str">
        <f t="shared" ref="K59:K62" si="21">+IF(AND(ISBLANK(I59),ISBLANK(J59)),"Introducir Meta e Resultado",IF(ISBLANK(I59),"Introducir Meta",IF(ISBLANK(J59),"Introducir Resultado",IF(J59&gt;=I59,"Meta Conseguida","Meta Non Conseguida"))))</f>
        <v>Meta Conseguida</v>
      </c>
    </row>
    <row r="60" spans="1:11" ht="96.6" x14ac:dyDescent="0.3">
      <c r="A60" s="128" t="s">
        <v>211</v>
      </c>
      <c r="B60" s="71" t="s">
        <v>212</v>
      </c>
      <c r="C60" s="71" t="s">
        <v>42</v>
      </c>
      <c r="D60" s="160" t="s">
        <v>213</v>
      </c>
      <c r="E60" s="97">
        <v>2.5</v>
      </c>
      <c r="F60" s="98">
        <v>4.63</v>
      </c>
      <c r="G60" s="135" t="str">
        <f t="shared" si="19"/>
        <v>Meta Conseguida</v>
      </c>
      <c r="I60" s="97">
        <v>2.5</v>
      </c>
      <c r="J60" s="98">
        <v>4.0750000000000002</v>
      </c>
      <c r="K60" s="135" t="str">
        <f t="shared" si="21"/>
        <v>Meta Conseguida</v>
      </c>
    </row>
    <row r="61" spans="1:11" ht="96.6" x14ac:dyDescent="0.3">
      <c r="A61" s="128" t="s">
        <v>214</v>
      </c>
      <c r="B61" s="71" t="s">
        <v>215</v>
      </c>
      <c r="C61" s="71" t="s">
        <v>42</v>
      </c>
      <c r="D61" s="160" t="s">
        <v>216</v>
      </c>
      <c r="E61" s="97">
        <v>2.5</v>
      </c>
      <c r="F61" s="98">
        <v>2.75</v>
      </c>
      <c r="G61" s="135" t="str">
        <f t="shared" si="19"/>
        <v>Meta Conseguida</v>
      </c>
      <c r="I61" s="97">
        <v>2.5</v>
      </c>
      <c r="J61" s="98">
        <v>3.4</v>
      </c>
      <c r="K61" s="135" t="str">
        <f t="shared" si="21"/>
        <v>Meta Conseguida</v>
      </c>
    </row>
    <row r="62" spans="1:11" ht="96.6" x14ac:dyDescent="0.3">
      <c r="A62" s="129" t="s">
        <v>217</v>
      </c>
      <c r="B62" s="71" t="s">
        <v>218</v>
      </c>
      <c r="C62" s="79" t="s">
        <v>42</v>
      </c>
      <c r="D62" s="161" t="s">
        <v>219</v>
      </c>
      <c r="E62" s="97">
        <v>2.5</v>
      </c>
      <c r="F62" s="98">
        <v>3</v>
      </c>
      <c r="G62" s="136" t="str">
        <f t="shared" si="19"/>
        <v>Meta Conseguida</v>
      </c>
      <c r="I62" s="97">
        <v>2.5</v>
      </c>
      <c r="J62" s="98">
        <v>3</v>
      </c>
      <c r="K62" s="136" t="str">
        <f t="shared" si="21"/>
        <v>Meta Conseguida</v>
      </c>
    </row>
    <row r="63" spans="1:11" ht="55.2" x14ac:dyDescent="0.3">
      <c r="A63" s="33" t="s">
        <v>220</v>
      </c>
      <c r="B63" s="81" t="s">
        <v>221</v>
      </c>
      <c r="C63" s="9" t="s">
        <v>222</v>
      </c>
      <c r="D63" s="48" t="s">
        <v>223</v>
      </c>
      <c r="E63" s="104"/>
      <c r="F63" s="103"/>
      <c r="G63" s="133" t="str">
        <f>+IF(AND(ISBLANK(E63),ISBLANK(F63)),"Introducir Meta e Resultado",IF(ISBLANK(E63),"Introducir Meta",IF(ISBLANK(F63),"Introducir Resultado",IF(F63&gt;=E63,"Meta Conseguida","Meta Non Conseguida"))))</f>
        <v>Introducir Meta e Resultado</v>
      </c>
      <c r="I63" s="104"/>
      <c r="J63" s="103"/>
      <c r="K63" s="133" t="str">
        <f>+IF(AND(ISBLANK(I63),ISBLANK(J63)),"Introducir Meta e Resultado",IF(ISBLANK(I63),"Introducir Meta",IF(ISBLANK(J63),"Introducir Resultado",IF(J63&gt;=I63,"Meta Conseguida","Meta Non Conseguida"))))</f>
        <v>Introducir Meta e Resultado</v>
      </c>
    </row>
    <row r="64" spans="1:11" ht="36" x14ac:dyDescent="0.3">
      <c r="A64" s="62" t="s">
        <v>224</v>
      </c>
      <c r="B64" s="21" t="s">
        <v>225</v>
      </c>
      <c r="C64" s="21" t="s">
        <v>226</v>
      </c>
      <c r="D64" s="94" t="s">
        <v>227</v>
      </c>
      <c r="E64" s="95">
        <f>+COUNTA(E65:E68)</f>
        <v>4</v>
      </c>
      <c r="F64" s="56">
        <f>+COUNTIF(G65:G68,"Meta Conseguida")</f>
        <v>4</v>
      </c>
      <c r="G64" s="134" t="str">
        <f>+IF(F64=0,"Ningunha Meta Alcanzada",IF(F64=E64,"Meta Totalmente Alcanzada",IF(F64&gt;0,"Meta Parcialmente Alcanzada")))</f>
        <v>Meta Totalmente Alcanzada</v>
      </c>
      <c r="I64" s="95">
        <f>+COUNTA(I65:I68)</f>
        <v>4</v>
      </c>
      <c r="J64" s="56">
        <f>+COUNTIF(K65:K68,"Meta Conseguida")</f>
        <v>3</v>
      </c>
      <c r="K64" s="134" t="str">
        <f>+IF(J64=0,"Ningunha Meta Alcanzada",IF(J64=I64,"Meta Totalmente Alcanzada",IF(J64&gt;0,"Meta Parcialmente Alcanzada")))</f>
        <v>Meta Parcialmente Alcanzada</v>
      </c>
    </row>
    <row r="65" spans="1:11" ht="96.6" x14ac:dyDescent="0.3">
      <c r="A65" s="128" t="s">
        <v>228</v>
      </c>
      <c r="B65" s="71" t="s">
        <v>229</v>
      </c>
      <c r="C65" s="71" t="s">
        <v>226</v>
      </c>
      <c r="D65" s="160" t="s">
        <v>230</v>
      </c>
      <c r="E65" s="97">
        <v>2.5</v>
      </c>
      <c r="F65" s="98">
        <v>3.04</v>
      </c>
      <c r="G65" s="135" t="str">
        <f t="shared" ref="G65:G68" si="22">+IF(AND(ISBLANK(E65),ISBLANK(F65)),"Introducir Meta e Resultado",IF(ISBLANK(E65),"Introducir Meta",IF(ISBLANK(F65),"Introducir Resultado",IF(F65&gt;=E65,"Meta Conseguida","Meta Non Conseguida"))))</f>
        <v>Meta Conseguida</v>
      </c>
      <c r="I65" s="97">
        <v>2.5</v>
      </c>
      <c r="J65" s="98">
        <v>2.9629629629629628</v>
      </c>
      <c r="K65" s="135" t="str">
        <f t="shared" ref="K65:K68" si="23">+IF(AND(ISBLANK(I65),ISBLANK(J65)),"Introducir Meta e Resultado",IF(ISBLANK(I65),"Introducir Meta",IF(ISBLANK(J65),"Introducir Resultado",IF(J65&gt;=I65,"Meta Conseguida","Meta Non Conseguida"))))</f>
        <v>Meta Conseguida</v>
      </c>
    </row>
    <row r="66" spans="1:11" ht="124.2" x14ac:dyDescent="0.3">
      <c r="A66" s="128" t="s">
        <v>231</v>
      </c>
      <c r="B66" s="71" t="s">
        <v>232</v>
      </c>
      <c r="C66" s="71" t="s">
        <v>226</v>
      </c>
      <c r="D66" s="160" t="s">
        <v>233</v>
      </c>
      <c r="E66" s="97">
        <v>2.5</v>
      </c>
      <c r="F66" s="98">
        <v>4.58</v>
      </c>
      <c r="G66" s="135" t="str">
        <f t="shared" si="22"/>
        <v>Meta Conseguida</v>
      </c>
      <c r="I66" s="97">
        <v>2.5</v>
      </c>
      <c r="J66" s="98">
        <v>4.7368421052631575</v>
      </c>
      <c r="K66" s="135" t="str">
        <f t="shared" si="23"/>
        <v>Meta Conseguida</v>
      </c>
    </row>
    <row r="67" spans="1:11" ht="96.6" x14ac:dyDescent="0.3">
      <c r="A67" s="128" t="s">
        <v>234</v>
      </c>
      <c r="B67" s="71" t="s">
        <v>235</v>
      </c>
      <c r="C67" s="71" t="s">
        <v>226</v>
      </c>
      <c r="D67" s="160" t="s">
        <v>236</v>
      </c>
      <c r="E67" s="97">
        <v>2.5</v>
      </c>
      <c r="F67" s="98">
        <v>3.2</v>
      </c>
      <c r="G67" s="135" t="str">
        <f t="shared" si="22"/>
        <v>Meta Conseguida</v>
      </c>
      <c r="I67" s="97">
        <v>2.5</v>
      </c>
      <c r="J67" s="98">
        <v>2</v>
      </c>
      <c r="K67" s="135" t="str">
        <f t="shared" si="23"/>
        <v>Meta Non Conseguida</v>
      </c>
    </row>
    <row r="68" spans="1:11" ht="110.4" x14ac:dyDescent="0.3">
      <c r="A68" s="129" t="s">
        <v>237</v>
      </c>
      <c r="B68" s="79" t="s">
        <v>238</v>
      </c>
      <c r="C68" s="79" t="s">
        <v>226</v>
      </c>
      <c r="D68" s="160" t="s">
        <v>239</v>
      </c>
      <c r="E68" s="97">
        <v>2.5</v>
      </c>
      <c r="F68" s="98">
        <v>3.81</v>
      </c>
      <c r="G68" s="135" t="str">
        <f t="shared" si="22"/>
        <v>Meta Conseguida</v>
      </c>
      <c r="I68" s="97">
        <v>2.5</v>
      </c>
      <c r="J68" s="98">
        <v>3</v>
      </c>
      <c r="K68" s="135" t="str">
        <f t="shared" si="23"/>
        <v>Meta Conseguida</v>
      </c>
    </row>
    <row r="69" spans="1:11" ht="41.4" x14ac:dyDescent="0.3">
      <c r="A69" s="33" t="s">
        <v>38</v>
      </c>
      <c r="B69" s="81" t="s">
        <v>39</v>
      </c>
      <c r="C69" s="81" t="s">
        <v>29</v>
      </c>
      <c r="D69" s="82" t="s">
        <v>240</v>
      </c>
      <c r="E69" s="83" t="s">
        <v>13</v>
      </c>
      <c r="F69" s="105"/>
      <c r="G69" s="142" t="str">
        <f>+IF(ISBLANK(F69),"Introducir Resultado","Indicador Completado")</f>
        <v>Introducir Resultado</v>
      </c>
      <c r="I69" s="83" t="s">
        <v>13</v>
      </c>
      <c r="J69" s="105"/>
      <c r="K69" s="142" t="str">
        <f>+IF(ISBLANK(J69),"Introducir Resultado","Indicador Completado")</f>
        <v>Introducir Resultado</v>
      </c>
    </row>
    <row r="70" spans="1:11" ht="82.8" x14ac:dyDescent="0.3">
      <c r="A70" s="33" t="s">
        <v>241</v>
      </c>
      <c r="B70" s="81" t="s">
        <v>242</v>
      </c>
      <c r="C70" s="81" t="s">
        <v>37</v>
      </c>
      <c r="D70" s="82" t="s">
        <v>243</v>
      </c>
      <c r="E70" s="49"/>
      <c r="F70" s="105">
        <v>6.9563333193461103</v>
      </c>
      <c r="G70" s="133" t="str">
        <f>+IF(AND(ISBLANK(E70),ISBLANK(F70)),"Introducir Meta e Resultado",IF(ISBLANK(E70),"Introducir Meta",IF(ISBLANK(F70),"Introducir Resultado",IF(F70&gt;=E70,"Meta Conseguida","Meta Non Conseguida"))))</f>
        <v>Introducir Meta</v>
      </c>
      <c r="I70" s="49"/>
      <c r="J70" s="105">
        <v>6.9563333193461103</v>
      </c>
      <c r="K70" s="133" t="str">
        <f>+IF(AND(ISBLANK(I70),ISBLANK(J70)),"Introducir Meta e Resultado",IF(ISBLANK(I70),"Introducir Meta",IF(ISBLANK(J70),"Introducir Resultado",IF(J70&gt;=I70,"Meta Conseguida","Meta Non Conseguida"))))</f>
        <v>Introducir Meta</v>
      </c>
    </row>
    <row r="71" spans="1:11" ht="27.6" x14ac:dyDescent="0.3">
      <c r="A71" s="33" t="s">
        <v>244</v>
      </c>
      <c r="B71" s="81" t="s">
        <v>245</v>
      </c>
      <c r="C71" s="81" t="s">
        <v>42</v>
      </c>
      <c r="D71" s="82" t="s">
        <v>246</v>
      </c>
      <c r="E71" s="106" t="s">
        <v>13</v>
      </c>
      <c r="F71" s="107"/>
      <c r="G71" s="142" t="str">
        <f>+IF(ISBLANK(F71),"Introducir Resultado","Indicador Completado")</f>
        <v>Introducir Resultado</v>
      </c>
      <c r="I71" s="106" t="s">
        <v>13</v>
      </c>
      <c r="J71" s="107"/>
      <c r="K71" s="142" t="str">
        <f>+IF(ISBLANK(J71),"Introducir Resultado","Indicador Completado")</f>
        <v>Introducir Resultado</v>
      </c>
    </row>
    <row r="72" spans="1:11" ht="69" x14ac:dyDescent="0.3">
      <c r="A72" s="33" t="s">
        <v>40</v>
      </c>
      <c r="B72" s="81" t="s">
        <v>41</v>
      </c>
      <c r="C72" s="81" t="s">
        <v>42</v>
      </c>
      <c r="D72" s="82" t="s">
        <v>247</v>
      </c>
      <c r="E72" s="49"/>
      <c r="F72" s="105"/>
      <c r="G72" s="142" t="str">
        <f>+IF(AND(ISBLANK(E72),ISBLANK(F72)),"Introducir Meta e Resultado",IF(ISBLANK(E72),"Introducir Meta",IF(ISBLANK(F72),"Introducir Resultado",IF(F72&gt;=E72,"Meta Conseguida","Meta Non Conseguida"))))</f>
        <v>Introducir Meta e Resultado</v>
      </c>
      <c r="I72" s="49"/>
      <c r="J72" s="105"/>
      <c r="K72" s="142" t="str">
        <f>+IF(AND(ISBLANK(I72),ISBLANK(J72)),"Introducir Meta e Resultado",IF(ISBLANK(I72),"Introducir Meta",IF(ISBLANK(J72),"Introducir Resultado",IF(J72&gt;=I72,"Meta Conseguida","Meta Non Conseguida"))))</f>
        <v>Introducir Meta e Resultado</v>
      </c>
    </row>
    <row r="73" spans="1:11" ht="96.6" x14ac:dyDescent="0.3">
      <c r="A73" s="33" t="s">
        <v>248</v>
      </c>
      <c r="B73" s="81" t="s">
        <v>249</v>
      </c>
      <c r="C73" s="81" t="s">
        <v>222</v>
      </c>
      <c r="D73" s="82" t="s">
        <v>250</v>
      </c>
      <c r="E73" s="49"/>
      <c r="F73" s="23">
        <v>3.5833333333333335</v>
      </c>
      <c r="G73" s="133" t="str">
        <f>+IF(AND(ISBLANK(E73),ISBLANK(F73)),"Introducir Meta e Resultado",IF(ISBLANK(E73),"Introducir Meta",IF(ISBLANK(F73),"Introducir Resultado",IF(F73&gt;=E73,"Meta Conseguida","Meta Non Conseguida"))))</f>
        <v>Introducir Meta</v>
      </c>
      <c r="I73" s="49"/>
      <c r="J73" s="23">
        <v>3.5833333333333335</v>
      </c>
      <c r="K73" s="133" t="str">
        <f>+IF(AND(ISBLANK(I73),ISBLANK(J73)),"Introducir Meta e Resultado",IF(ISBLANK(I73),"Introducir Meta",IF(ISBLANK(J73),"Introducir Resultado",IF(J73&gt;=I73,"Meta Conseguida","Meta Non Conseguida"))))</f>
        <v>Introducir Meta</v>
      </c>
    </row>
    <row r="74" spans="1:11" ht="36" x14ac:dyDescent="0.3">
      <c r="A74" s="62" t="s">
        <v>251</v>
      </c>
      <c r="B74" s="21" t="s">
        <v>252</v>
      </c>
      <c r="C74" s="21" t="s">
        <v>12</v>
      </c>
      <c r="D74" s="94" t="s">
        <v>253</v>
      </c>
      <c r="E74" s="68">
        <f>+COUNTA(E75:E78)</f>
        <v>4</v>
      </c>
      <c r="F74" s="69">
        <f>+COUNTIF(G75:G78,"Meta Conseguida")</f>
        <v>4</v>
      </c>
      <c r="G74" s="134" t="str">
        <f>+IF(F74=0,"Ningunha Meta Alcanzada",IF(F74=E74,"Meta Totalmente Alcanzada",IF(F74&gt;0,"Meta Parcialmente Alcanzada")))</f>
        <v>Meta Totalmente Alcanzada</v>
      </c>
      <c r="I74" s="68">
        <f>+COUNTA(I75:I78)</f>
        <v>4</v>
      </c>
      <c r="J74" s="69">
        <f>+COUNTIF(K75:K78,"Meta Conseguida")</f>
        <v>4</v>
      </c>
      <c r="K74" s="134" t="str">
        <f>+IF(J74=0,"Ningunha Meta Alcanzada",IF(J74=I74,"Meta Totalmente Alcanzada",IF(J74&gt;0,"Meta Parcialmente Alcanzada")))</f>
        <v>Meta Totalmente Alcanzada</v>
      </c>
    </row>
    <row r="75" spans="1:11" ht="82.8" x14ac:dyDescent="0.3">
      <c r="A75" s="128" t="s">
        <v>254</v>
      </c>
      <c r="B75" s="71" t="s">
        <v>255</v>
      </c>
      <c r="C75" s="41" t="s">
        <v>12</v>
      </c>
      <c r="D75" s="160" t="s">
        <v>256</v>
      </c>
      <c r="E75" s="97">
        <v>2.5</v>
      </c>
      <c r="F75" s="98">
        <v>4.5</v>
      </c>
      <c r="G75" s="135" t="str">
        <f t="shared" ref="G75:G78" si="24">+IF(AND(ISBLANK(E75),ISBLANK(F75)),"Introducir Meta e Resultado",IF(ISBLANK(E75),"Introducir Meta",IF(ISBLANK(F75),"Introducir Resultado",IF(F75&gt;=E75,"Meta Conseguida","Meta Non Conseguida"))))</f>
        <v>Meta Conseguida</v>
      </c>
      <c r="I75" s="97">
        <v>2.5</v>
      </c>
      <c r="J75" s="98">
        <v>3.1</v>
      </c>
      <c r="K75" s="135" t="str">
        <f t="shared" ref="K75:K78" si="25">+IF(AND(ISBLANK(I75),ISBLANK(J75)),"Introducir Meta e Resultado",IF(ISBLANK(I75),"Introducir Meta",IF(ISBLANK(J75),"Introducir Resultado",IF(J75&gt;=I75,"Meta Conseguida","Meta Non Conseguida"))))</f>
        <v>Meta Conseguida</v>
      </c>
    </row>
    <row r="76" spans="1:11" ht="82.8" x14ac:dyDescent="0.3">
      <c r="A76" s="128" t="s">
        <v>257</v>
      </c>
      <c r="B76" s="71" t="s">
        <v>258</v>
      </c>
      <c r="C76" s="41" t="s">
        <v>12</v>
      </c>
      <c r="D76" s="160" t="s">
        <v>259</v>
      </c>
      <c r="E76" s="97">
        <v>2.5</v>
      </c>
      <c r="F76" s="98">
        <v>4.1900000000000004</v>
      </c>
      <c r="G76" s="135" t="str">
        <f t="shared" si="24"/>
        <v>Meta Conseguida</v>
      </c>
      <c r="I76" s="97">
        <v>2.5</v>
      </c>
      <c r="J76" s="98">
        <v>3.65</v>
      </c>
      <c r="K76" s="135" t="str">
        <f t="shared" si="25"/>
        <v>Meta Conseguida</v>
      </c>
    </row>
    <row r="77" spans="1:11" ht="96.6" x14ac:dyDescent="0.3">
      <c r="A77" s="128" t="s">
        <v>260</v>
      </c>
      <c r="B77" s="71" t="s">
        <v>261</v>
      </c>
      <c r="C77" s="41" t="s">
        <v>12</v>
      </c>
      <c r="D77" s="160" t="s">
        <v>262</v>
      </c>
      <c r="E77" s="97">
        <v>2.5</v>
      </c>
      <c r="F77" s="98">
        <v>3.3</v>
      </c>
      <c r="G77" s="135" t="str">
        <f t="shared" si="24"/>
        <v>Meta Conseguida</v>
      </c>
      <c r="I77" s="97">
        <v>2.5</v>
      </c>
      <c r="J77" s="98">
        <v>3.4</v>
      </c>
      <c r="K77" s="135" t="str">
        <f t="shared" si="25"/>
        <v>Meta Conseguida</v>
      </c>
    </row>
    <row r="78" spans="1:11" ht="82.8" x14ac:dyDescent="0.3">
      <c r="A78" s="129" t="s">
        <v>263</v>
      </c>
      <c r="B78" s="79" t="s">
        <v>264</v>
      </c>
      <c r="C78" s="46" t="s">
        <v>12</v>
      </c>
      <c r="D78" s="160" t="s">
        <v>265</v>
      </c>
      <c r="E78" s="108">
        <v>2.5</v>
      </c>
      <c r="F78" s="101">
        <v>3.5</v>
      </c>
      <c r="G78" s="136" t="str">
        <f t="shared" si="24"/>
        <v>Meta Conseguida</v>
      </c>
      <c r="I78" s="108">
        <v>2.5</v>
      </c>
      <c r="J78" s="101">
        <v>2.5</v>
      </c>
      <c r="K78" s="136" t="str">
        <f t="shared" si="25"/>
        <v>Meta Conseguida</v>
      </c>
    </row>
    <row r="79" spans="1:11" ht="55.2" x14ac:dyDescent="0.3">
      <c r="A79" s="33" t="s">
        <v>266</v>
      </c>
      <c r="B79" s="81" t="s">
        <v>267</v>
      </c>
      <c r="C79" s="81" t="s">
        <v>45</v>
      </c>
      <c r="D79" s="109" t="s">
        <v>268</v>
      </c>
      <c r="E79" s="110"/>
      <c r="F79" s="11"/>
      <c r="G79" s="142" t="str">
        <f>+IF(AND(ISBLANK(E79),ISBLANK(F79)),"Introducir Meta e Resultado",IF(ISBLANK(E79),"Introducir Meta",IF(ISBLANK(F79),"Introducir Resultado",IF(F79&gt;=E79,"Meta Conseguida","Meta Non Conseguida"))))</f>
        <v>Introducir Meta e Resultado</v>
      </c>
      <c r="I79" s="110"/>
      <c r="J79" s="11"/>
      <c r="K79" s="142" t="str">
        <f>+IF(AND(ISBLANK(I79),ISBLANK(J79)),"Introducir Meta e Resultado",IF(ISBLANK(I79),"Introducir Meta",IF(ISBLANK(J79),"Introducir Resultado",IF(J79&gt;=I79,"Meta Conseguida","Meta Non Conseguida"))))</f>
        <v>Introducir Meta e Resultado</v>
      </c>
    </row>
    <row r="80" spans="1:11" ht="96.6" x14ac:dyDescent="0.3">
      <c r="A80" s="33" t="s">
        <v>269</v>
      </c>
      <c r="B80" s="81" t="s">
        <v>270</v>
      </c>
      <c r="C80" s="81" t="s">
        <v>70</v>
      </c>
      <c r="D80" s="82" t="s">
        <v>271</v>
      </c>
      <c r="E80" s="49"/>
      <c r="F80" s="23">
        <v>4.07</v>
      </c>
      <c r="G80" s="133" t="str">
        <f>+IF(AND(ISBLANK(E80),ISBLANK(F80)),"Introducir Meta e Resultado",IF(ISBLANK(E80),"Introducir Meta",IF(ISBLANK(F80),"Introducir Resultado",IF(F80&gt;=E80,"Meta Conseguida","Meta Non Conseguida"))))</f>
        <v>Introducir Meta</v>
      </c>
      <c r="I80" s="49"/>
      <c r="J80" s="23">
        <v>4.07</v>
      </c>
      <c r="K80" s="133" t="str">
        <f>+IF(AND(ISBLANK(I80),ISBLANK(J80)),"Introducir Meta e Resultado",IF(ISBLANK(I80),"Introducir Meta",IF(ISBLANK(J80),"Introducir Resultado",IF(J80&gt;=I80,"Meta Conseguida","Meta Non Conseguida"))))</f>
        <v>Introducir Meta</v>
      </c>
    </row>
    <row r="81" spans="1:12" ht="36" x14ac:dyDescent="0.3">
      <c r="A81" s="62" t="s">
        <v>272</v>
      </c>
      <c r="B81" s="21" t="s">
        <v>273</v>
      </c>
      <c r="C81" s="21" t="s">
        <v>161</v>
      </c>
      <c r="D81" s="94" t="s">
        <v>274</v>
      </c>
      <c r="E81" s="95">
        <f>+COUNTA(E82:E85)</f>
        <v>4</v>
      </c>
      <c r="F81" s="69">
        <f>+COUNTIF(G82:G85,"Meta Conseguida")</f>
        <v>4</v>
      </c>
      <c r="G81" s="134" t="str">
        <f>+IF(F81=0,"Ningunha Meta Alcanzada",IF(F81=E81,"Meta Totalmente Alcanzada",IF(F81&gt;0,"Meta Parcialmente Alcanzada")))</f>
        <v>Meta Totalmente Alcanzada</v>
      </c>
      <c r="I81" s="95">
        <f>+COUNTA(I82:I85)</f>
        <v>4</v>
      </c>
      <c r="J81" s="69">
        <f>+COUNTIF(K82:K85,"Meta Conseguida")</f>
        <v>4</v>
      </c>
      <c r="K81" s="134" t="str">
        <f>+IF(J81=0,"Ningunha Meta Alcanzada",IF(J81=I81,"Meta Totalmente Alcanzada",IF(J81&gt;0,"Meta Parcialmente Alcanzada")))</f>
        <v>Meta Totalmente Alcanzada</v>
      </c>
    </row>
    <row r="82" spans="1:12" ht="96.6" x14ac:dyDescent="0.3">
      <c r="A82" s="128" t="s">
        <v>275</v>
      </c>
      <c r="B82" s="71" t="s">
        <v>276</v>
      </c>
      <c r="C82" s="71" t="s">
        <v>161</v>
      </c>
      <c r="D82" s="160" t="s">
        <v>277</v>
      </c>
      <c r="E82" s="97">
        <v>2.5</v>
      </c>
      <c r="F82" s="98">
        <v>3.62</v>
      </c>
      <c r="G82" s="135" t="str">
        <f t="shared" ref="G82:G85" si="26">+IF(AND(ISBLANK(E82),ISBLANK(F82)),"Introducir Meta e Resultado",IF(ISBLANK(E82),"Introducir Meta",IF(ISBLANK(F82),"Introducir Resultado",IF(F82&gt;=E82,"Meta Conseguida","Meta Non Conseguida"))))</f>
        <v>Meta Conseguida</v>
      </c>
      <c r="I82" s="97">
        <v>2.5</v>
      </c>
      <c r="J82" s="98">
        <v>2.7538461538461538</v>
      </c>
      <c r="K82" s="135" t="str">
        <f t="shared" ref="K82:K85" si="27">+IF(AND(ISBLANK(I82),ISBLANK(J82)),"Introducir Meta e Resultado",IF(ISBLANK(I82),"Introducir Meta",IF(ISBLANK(J82),"Introducir Resultado",IF(J82&gt;=I82,"Meta Conseguida","Meta Non Conseguida"))))</f>
        <v>Meta Conseguida</v>
      </c>
    </row>
    <row r="83" spans="1:12" ht="96.6" x14ac:dyDescent="0.3">
      <c r="A83" s="128" t="s">
        <v>278</v>
      </c>
      <c r="B83" s="71" t="s">
        <v>279</v>
      </c>
      <c r="C83" s="71" t="s">
        <v>161</v>
      </c>
      <c r="D83" s="160" t="s">
        <v>280</v>
      </c>
      <c r="E83" s="97">
        <v>2.5</v>
      </c>
      <c r="F83" s="98">
        <v>4.5599999999999996</v>
      </c>
      <c r="G83" s="135" t="str">
        <f t="shared" si="26"/>
        <v>Meta Conseguida</v>
      </c>
      <c r="I83" s="97">
        <v>2.5</v>
      </c>
      <c r="J83" s="98">
        <v>4.6949152542372881</v>
      </c>
      <c r="K83" s="135" t="str">
        <f t="shared" si="27"/>
        <v>Meta Conseguida</v>
      </c>
    </row>
    <row r="84" spans="1:12" ht="96.6" x14ac:dyDescent="0.3">
      <c r="A84" s="128" t="s">
        <v>281</v>
      </c>
      <c r="B84" s="71" t="s">
        <v>282</v>
      </c>
      <c r="C84" s="71" t="s">
        <v>161</v>
      </c>
      <c r="D84" s="160" t="s">
        <v>283</v>
      </c>
      <c r="E84" s="97">
        <v>2.5</v>
      </c>
      <c r="F84" s="98">
        <v>2.78</v>
      </c>
      <c r="G84" s="135" t="str">
        <f t="shared" si="26"/>
        <v>Meta Conseguida</v>
      </c>
      <c r="I84" s="97">
        <v>2.5</v>
      </c>
      <c r="J84" s="98">
        <v>3.25</v>
      </c>
      <c r="K84" s="135" t="str">
        <f t="shared" si="27"/>
        <v>Meta Conseguida</v>
      </c>
    </row>
    <row r="85" spans="1:12" ht="96.6" x14ac:dyDescent="0.3">
      <c r="A85" s="129" t="s">
        <v>281</v>
      </c>
      <c r="B85" s="71" t="s">
        <v>284</v>
      </c>
      <c r="C85" s="79" t="s">
        <v>161</v>
      </c>
      <c r="D85" s="96" t="s">
        <v>285</v>
      </c>
      <c r="E85" s="97">
        <v>2.5</v>
      </c>
      <c r="F85" s="98">
        <v>2.92</v>
      </c>
      <c r="G85" s="135" t="str">
        <f t="shared" si="26"/>
        <v>Meta Conseguida</v>
      </c>
      <c r="I85" s="97">
        <v>2.5</v>
      </c>
      <c r="J85" s="98">
        <v>3</v>
      </c>
      <c r="K85" s="135" t="str">
        <f t="shared" si="27"/>
        <v>Meta Conseguida</v>
      </c>
    </row>
    <row r="86" spans="1:12" ht="96.6" x14ac:dyDescent="0.3">
      <c r="A86" s="145" t="s">
        <v>286</v>
      </c>
      <c r="B86" s="111" t="s">
        <v>287</v>
      </c>
      <c r="C86" s="111" t="s">
        <v>52</v>
      </c>
      <c r="D86" s="153" t="s">
        <v>288</v>
      </c>
      <c r="E86" s="112">
        <v>30</v>
      </c>
      <c r="F86" s="50">
        <v>36</v>
      </c>
      <c r="G86" s="142" t="str">
        <f t="shared" ref="G86:G87" si="28">+IF(ISBLANK(F86),"Introducir Resultado","Indicador Completado")</f>
        <v>Indicador Completado</v>
      </c>
      <c r="I86" s="112">
        <v>30</v>
      </c>
      <c r="J86" s="50">
        <v>39</v>
      </c>
      <c r="K86" s="142" t="str">
        <f t="shared" ref="K86:K87" si="29">+IF(ISBLANK(J86),"Introducir Resultado","Indicador Completado")</f>
        <v>Indicador Completado</v>
      </c>
    </row>
    <row r="87" spans="1:12" ht="96.6" x14ac:dyDescent="0.3">
      <c r="A87" s="145" t="s">
        <v>289</v>
      </c>
      <c r="B87" s="111" t="s">
        <v>290</v>
      </c>
      <c r="C87" s="111" t="s">
        <v>70</v>
      </c>
      <c r="D87" s="153" t="s">
        <v>291</v>
      </c>
      <c r="E87" s="112" t="s">
        <v>13</v>
      </c>
      <c r="F87" s="50">
        <v>33</v>
      </c>
      <c r="G87" s="142" t="str">
        <f t="shared" si="28"/>
        <v>Indicador Completado</v>
      </c>
      <c r="I87" s="112" t="s">
        <v>13</v>
      </c>
      <c r="J87" s="50">
        <v>30</v>
      </c>
      <c r="K87" s="142" t="str">
        <f t="shared" si="29"/>
        <v>Indicador Completado</v>
      </c>
      <c r="L87" t="s">
        <v>307</v>
      </c>
    </row>
    <row r="88" spans="1:12" x14ac:dyDescent="0.3">
      <c r="A88" s="113"/>
      <c r="B88" s="114"/>
      <c r="C88" s="114"/>
      <c r="D88" s="115"/>
      <c r="E88" s="15"/>
      <c r="F88" s="116"/>
      <c r="G88" s="117"/>
    </row>
    <row r="89" spans="1:12" x14ac:dyDescent="0.3">
      <c r="A89" s="132"/>
      <c r="B89" t="s">
        <v>292</v>
      </c>
    </row>
  </sheetData>
  <mergeCells count="5">
    <mergeCell ref="A1:G1"/>
    <mergeCell ref="A3:B3"/>
    <mergeCell ref="C3:D3"/>
    <mergeCell ref="E3:G3"/>
    <mergeCell ref="I3:K3"/>
  </mergeCells>
  <conditionalFormatting sqref="F6">
    <cfRule type="cellIs" dxfId="867" priority="292" operator="greaterThanOrEqual">
      <formula>E6</formula>
    </cfRule>
    <cfRule type="cellIs" dxfId="866" priority="291" operator="lessThan">
      <formula>E6</formula>
    </cfRule>
    <cfRule type="cellIs" dxfId="865" priority="290" operator="equal">
      <formula>0</formula>
    </cfRule>
  </conditionalFormatting>
  <conditionalFormatting sqref="F7">
    <cfRule type="cellIs" dxfId="864" priority="261" operator="equal">
      <formula>0</formula>
    </cfRule>
    <cfRule type="cellIs" dxfId="863" priority="263" operator="lessThan">
      <formula>E7</formula>
    </cfRule>
    <cfRule type="cellIs" dxfId="862" priority="262" operator="greaterThanOrEqual">
      <formula>E7</formula>
    </cfRule>
  </conditionalFormatting>
  <conditionalFormatting sqref="F8">
    <cfRule type="cellIs" dxfId="861" priority="281" operator="lessThan">
      <formula>E8</formula>
    </cfRule>
    <cfRule type="cellIs" dxfId="860" priority="282" operator="greaterThanOrEqual">
      <formula>E8</formula>
    </cfRule>
  </conditionalFormatting>
  <conditionalFormatting sqref="F8:F10">
    <cfRule type="cellIs" dxfId="859" priority="267" operator="equal">
      <formula>0</formula>
    </cfRule>
  </conditionalFormatting>
  <conditionalFormatting sqref="F9">
    <cfRule type="cellIs" dxfId="858" priority="268" operator="lessThan">
      <formula>E9</formula>
    </cfRule>
    <cfRule type="cellIs" dxfId="857" priority="269" operator="greaterThanOrEqual">
      <formula>E9</formula>
    </cfRule>
  </conditionalFormatting>
  <conditionalFormatting sqref="F10">
    <cfRule type="cellIs" dxfId="856" priority="283" operator="lessThan">
      <formula>$E10</formula>
    </cfRule>
    <cfRule type="cellIs" dxfId="855" priority="284" operator="greaterThanOrEqual">
      <formula>$E10</formula>
    </cfRule>
  </conditionalFormatting>
  <conditionalFormatting sqref="F11">
    <cfRule type="cellIs" dxfId="854" priority="251" operator="equal">
      <formula>0</formula>
    </cfRule>
    <cfRule type="cellIs" dxfId="853" priority="253" operator="lessThan">
      <formula>E11</formula>
    </cfRule>
    <cfRule type="cellIs" dxfId="852" priority="252" operator="greaterThanOrEqual">
      <formula>E11</formula>
    </cfRule>
  </conditionalFormatting>
  <conditionalFormatting sqref="F12">
    <cfRule type="cellIs" dxfId="851" priority="259" operator="lessThan">
      <formula>E12</formula>
    </cfRule>
    <cfRule type="cellIs" dxfId="850" priority="260" operator="greaterThanOrEqual">
      <formula>E12</formula>
    </cfRule>
  </conditionalFormatting>
  <conditionalFormatting sqref="F12:F14">
    <cfRule type="cellIs" dxfId="849" priority="236" operator="equal">
      <formula>0</formula>
    </cfRule>
  </conditionalFormatting>
  <conditionalFormatting sqref="F13">
    <cfRule type="cellIs" dxfId="848" priority="258" operator="greaterThanOrEqual">
      <formula>E13</formula>
    </cfRule>
    <cfRule type="cellIs" dxfId="847" priority="257" operator="lessThan">
      <formula>E13</formula>
    </cfRule>
  </conditionalFormatting>
  <conditionalFormatting sqref="F15">
    <cfRule type="cellIs" dxfId="846" priority="275" operator="equal">
      <formula>0</formula>
    </cfRule>
    <cfRule type="cellIs" dxfId="845" priority="276" operator="greaterThanOrEqual">
      <formula>E15</formula>
    </cfRule>
    <cfRule type="cellIs" dxfId="844" priority="277" operator="lessThan">
      <formula>E15</formula>
    </cfRule>
  </conditionalFormatting>
  <conditionalFormatting sqref="F16">
    <cfRule type="cellIs" dxfId="843" priority="279" operator="lessThan">
      <formula>E16</formula>
    </cfRule>
    <cfRule type="cellIs" dxfId="842" priority="280" operator="greaterThanOrEqual">
      <formula>E16</formula>
    </cfRule>
  </conditionalFormatting>
  <conditionalFormatting sqref="F16:F17">
    <cfRule type="cellIs" dxfId="841" priority="278" operator="equal">
      <formula>0</formula>
    </cfRule>
  </conditionalFormatting>
  <conditionalFormatting sqref="F17">
    <cfRule type="cellIs" dxfId="840" priority="286" operator="greaterThanOrEqual">
      <formula>E17</formula>
    </cfRule>
    <cfRule type="cellIs" dxfId="839" priority="285" operator="lessThan">
      <formula>E17</formula>
    </cfRule>
  </conditionalFormatting>
  <conditionalFormatting sqref="F19">
    <cfRule type="cellIs" dxfId="838" priority="245" operator="equal">
      <formula>0</formula>
    </cfRule>
    <cfRule type="cellIs" dxfId="837" priority="246" operator="greaterThanOrEqual">
      <formula>E19</formula>
    </cfRule>
    <cfRule type="cellIs" dxfId="836" priority="247" operator="lessThan">
      <formula>E19</formula>
    </cfRule>
  </conditionalFormatting>
  <conditionalFormatting sqref="F20">
    <cfRule type="cellIs" dxfId="835" priority="274" operator="greaterThanOrEqual">
      <formula>E20</formula>
    </cfRule>
    <cfRule type="cellIs" dxfId="834" priority="273" operator="lessThan">
      <formula>E20</formula>
    </cfRule>
  </conditionalFormatting>
  <conditionalFormatting sqref="F20:F21">
    <cfRule type="cellIs" dxfId="833" priority="270" operator="equal">
      <formula>0</formula>
    </cfRule>
  </conditionalFormatting>
  <conditionalFormatting sqref="F21">
    <cfRule type="cellIs" dxfId="832" priority="271" operator="lessThan">
      <formula>E21</formula>
    </cfRule>
    <cfRule type="cellIs" dxfId="831" priority="272" operator="greaterThanOrEqual">
      <formula>E21</formula>
    </cfRule>
  </conditionalFormatting>
  <conditionalFormatting sqref="F23">
    <cfRule type="cellIs" dxfId="830" priority="371" operator="lessThan">
      <formula>E23</formula>
    </cfRule>
    <cfRule type="cellIs" dxfId="829" priority="370" operator="greaterThanOrEqual">
      <formula>E23</formula>
    </cfRule>
    <cfRule type="cellIs" dxfId="828" priority="369" operator="equal">
      <formula>0</formula>
    </cfRule>
  </conditionalFormatting>
  <conditionalFormatting sqref="F24">
    <cfRule type="cellIs" dxfId="827" priority="362" operator="greaterThanOrEqual">
      <formula>E24</formula>
    </cfRule>
    <cfRule type="cellIs" dxfId="826" priority="361" operator="lessThan">
      <formula>E24</formula>
    </cfRule>
    <cfRule type="cellIs" dxfId="825" priority="360" operator="equal">
      <formula>0</formula>
    </cfRule>
  </conditionalFormatting>
  <conditionalFormatting sqref="F25">
    <cfRule type="cellIs" dxfId="824" priority="363" operator="equal">
      <formula>0</formula>
    </cfRule>
    <cfRule type="cellIs" dxfId="823" priority="365" operator="greaterThan">
      <formula>E25</formula>
    </cfRule>
    <cfRule type="cellIs" dxfId="822" priority="364" operator="lessThanOrEqual">
      <formula>E25</formula>
    </cfRule>
  </conditionalFormatting>
  <conditionalFormatting sqref="F26:F29">
    <cfRule type="cellIs" dxfId="821" priority="358" operator="lessThan">
      <formula>$E26</formula>
    </cfRule>
    <cfRule type="cellIs" dxfId="820" priority="359" operator="greaterThanOrEqual">
      <formula>$E26</formula>
    </cfRule>
    <cfRule type="cellIs" dxfId="819" priority="357" operator="equal">
      <formula>0</formula>
    </cfRule>
  </conditionalFormatting>
  <conditionalFormatting sqref="F31">
    <cfRule type="cellIs" dxfId="818" priority="401" operator="lessThan">
      <formula>E31</formula>
    </cfRule>
    <cfRule type="cellIs" dxfId="817" priority="402" operator="greaterThanOrEqual">
      <formula>E31</formula>
    </cfRule>
  </conditionalFormatting>
  <conditionalFormatting sqref="F31:F32">
    <cfRule type="cellIs" dxfId="816" priority="400" operator="equal">
      <formula>0</formula>
    </cfRule>
  </conditionalFormatting>
  <conditionalFormatting sqref="F32">
    <cfRule type="cellIs" dxfId="815" priority="403" operator="lessThan">
      <formula>E32</formula>
    </cfRule>
    <cfRule type="cellIs" dxfId="814" priority="404" operator="greaterThanOrEqual">
      <formula>E32</formula>
    </cfRule>
  </conditionalFormatting>
  <conditionalFormatting sqref="F34">
    <cfRule type="cellIs" dxfId="813" priority="399" operator="greaterThanOrEqual">
      <formula>E34</formula>
    </cfRule>
    <cfRule type="cellIs" dxfId="812" priority="398" operator="lessThan">
      <formula>E34</formula>
    </cfRule>
  </conditionalFormatting>
  <conditionalFormatting sqref="F34:F35">
    <cfRule type="cellIs" dxfId="811" priority="395" operator="equal">
      <formula>0</formula>
    </cfRule>
  </conditionalFormatting>
  <conditionalFormatting sqref="F35">
    <cfRule type="cellIs" dxfId="810" priority="396" operator="lessThan">
      <formula>E35</formula>
    </cfRule>
    <cfRule type="cellIs" dxfId="809" priority="397" operator="greaterThanOrEqual">
      <formula>E35</formula>
    </cfRule>
  </conditionalFormatting>
  <conditionalFormatting sqref="F36">
    <cfRule type="cellIs" dxfId="808" priority="444" operator="equal">
      <formula>0</formula>
    </cfRule>
    <cfRule type="cellIs" dxfId="807" priority="445" operator="lessThan">
      <formula>$E36</formula>
    </cfRule>
    <cfRule type="cellIs" dxfId="806" priority="446" operator="greaterThanOrEqual">
      <formula>$E36</formula>
    </cfRule>
  </conditionalFormatting>
  <conditionalFormatting sqref="F37:F39">
    <cfRule type="cellIs" dxfId="805" priority="390" operator="equal">
      <formula>0</formula>
    </cfRule>
    <cfRule type="cellIs" dxfId="804" priority="391" operator="lessThan">
      <formula>E37</formula>
    </cfRule>
    <cfRule type="cellIs" dxfId="803" priority="392" operator="greaterThanOrEqual">
      <formula>E37</formula>
    </cfRule>
  </conditionalFormatting>
  <conditionalFormatting sqref="F45">
    <cfRule type="cellIs" dxfId="802" priority="442" operator="greaterThanOrEqual">
      <formula>E45</formula>
    </cfRule>
    <cfRule type="cellIs" dxfId="801" priority="440" operator="equal">
      <formula>0</formula>
    </cfRule>
    <cfRule type="cellIs" dxfId="800" priority="441" operator="lessThan">
      <formula>E45</formula>
    </cfRule>
  </conditionalFormatting>
  <conditionalFormatting sqref="F46:F50">
    <cfRule type="cellIs" dxfId="799" priority="224" operator="equal">
      <formula>0</formula>
    </cfRule>
    <cfRule type="cellIs" dxfId="798" priority="225" operator="lessThan">
      <formula>E46</formula>
    </cfRule>
    <cfRule type="cellIs" dxfId="797" priority="226" operator="greaterThanOrEqual">
      <formula>E46</formula>
    </cfRule>
  </conditionalFormatting>
  <conditionalFormatting sqref="F49:F50">
    <cfRule type="cellIs" dxfId="796" priority="219" operator="lessThan">
      <formula>E49</formula>
    </cfRule>
    <cfRule type="cellIs" dxfId="795" priority="220" operator="greaterThanOrEqual">
      <formula>E49</formula>
    </cfRule>
    <cfRule type="cellIs" dxfId="794" priority="218" operator="equal">
      <formula>0</formula>
    </cfRule>
  </conditionalFormatting>
  <conditionalFormatting sqref="F51:F52">
    <cfRule type="cellIs" dxfId="793" priority="385" operator="lessThanOrEqual">
      <formula>E51</formula>
    </cfRule>
    <cfRule type="cellIs" dxfId="792" priority="386" operator="greaterThan">
      <formula>E51</formula>
    </cfRule>
    <cfRule type="cellIs" dxfId="791" priority="384" operator="equal">
      <formula>0</formula>
    </cfRule>
  </conditionalFormatting>
  <conditionalFormatting sqref="F53">
    <cfRule type="cellIs" dxfId="790" priority="439" operator="greaterThanOrEqual">
      <formula>$E53</formula>
    </cfRule>
    <cfRule type="cellIs" dxfId="789" priority="438" operator="lessThan">
      <formula>$E53</formula>
    </cfRule>
    <cfRule type="cellIs" dxfId="788" priority="437" operator="equal">
      <formula>0</formula>
    </cfRule>
  </conditionalFormatting>
  <conditionalFormatting sqref="F54:F57">
    <cfRule type="cellIs" dxfId="787" priority="348" operator="equal">
      <formula>0</formula>
    </cfRule>
    <cfRule type="cellIs" dxfId="786" priority="350" operator="greaterThanOrEqual">
      <formula>E54</formula>
    </cfRule>
    <cfRule type="cellIs" dxfId="785" priority="349" operator="lessThan">
      <formula>E54</formula>
    </cfRule>
  </conditionalFormatting>
  <conditionalFormatting sqref="F58">
    <cfRule type="cellIs" dxfId="784" priority="433" operator="greaterThanOrEqual">
      <formula>E58</formula>
    </cfRule>
    <cfRule type="cellIs" dxfId="783" priority="432" operator="lessThan">
      <formula>E58</formula>
    </cfRule>
    <cfRule type="cellIs" dxfId="782" priority="431" operator="equal">
      <formula>0</formula>
    </cfRule>
  </conditionalFormatting>
  <conditionalFormatting sqref="F59:F62">
    <cfRule type="cellIs" dxfId="781" priority="340" operator="lessThan">
      <formula>E59</formula>
    </cfRule>
    <cfRule type="cellIs" dxfId="780" priority="341" operator="greaterThanOrEqual">
      <formula>E59</formula>
    </cfRule>
  </conditionalFormatting>
  <conditionalFormatting sqref="F59:F63">
    <cfRule type="cellIs" dxfId="779" priority="339" operator="equal">
      <formula>0</formula>
    </cfRule>
  </conditionalFormatting>
  <conditionalFormatting sqref="F63">
    <cfRule type="cellIs" dxfId="778" priority="406" operator="greaterThanOrEqual">
      <formula>E63</formula>
    </cfRule>
    <cfRule type="cellIs" dxfId="777" priority="405" operator="lessThan">
      <formula>E63</formula>
    </cfRule>
  </conditionalFormatting>
  <conditionalFormatting sqref="F64">
    <cfRule type="cellIs" dxfId="776" priority="427" operator="greaterThanOrEqual">
      <formula>$E64</formula>
    </cfRule>
    <cfRule type="cellIs" dxfId="775" priority="426" operator="lessThan">
      <formula>$E64</formula>
    </cfRule>
    <cfRule type="cellIs" dxfId="774" priority="425" operator="equal">
      <formula>0</formula>
    </cfRule>
  </conditionalFormatting>
  <conditionalFormatting sqref="F65:F68">
    <cfRule type="cellIs" dxfId="773" priority="346" operator="lessThan">
      <formula>E65</formula>
    </cfRule>
    <cfRule type="cellIs" dxfId="772" priority="345" operator="equal">
      <formula>0</formula>
    </cfRule>
    <cfRule type="cellIs" dxfId="771" priority="347" operator="greaterThanOrEqual">
      <formula>E65</formula>
    </cfRule>
  </conditionalFormatting>
  <conditionalFormatting sqref="F70">
    <cfRule type="cellIs" dxfId="770" priority="310" operator="equal">
      <formula>0</formula>
    </cfRule>
    <cfRule type="cellIs" dxfId="769" priority="311" operator="lessThan">
      <formula>E70</formula>
    </cfRule>
    <cfRule type="cellIs" dxfId="768" priority="312" operator="greaterThanOrEqual">
      <formula>E70</formula>
    </cfRule>
  </conditionalFormatting>
  <conditionalFormatting sqref="F72">
    <cfRule type="cellIs" dxfId="767" priority="308" operator="lessThan">
      <formula>E72</formula>
    </cfRule>
    <cfRule type="cellIs" dxfId="766" priority="309" operator="greaterThanOrEqual">
      <formula>E72</formula>
    </cfRule>
  </conditionalFormatting>
  <conditionalFormatting sqref="F72:F73">
    <cfRule type="cellIs" dxfId="765" priority="305" operator="equal">
      <formula>0</formula>
    </cfRule>
  </conditionalFormatting>
  <conditionalFormatting sqref="F73">
    <cfRule type="cellIs" dxfId="764" priority="307" operator="greaterThanOrEqual">
      <formula>E73</formula>
    </cfRule>
    <cfRule type="cellIs" dxfId="763" priority="306" operator="lessThan">
      <formula>E73</formula>
    </cfRule>
  </conditionalFormatting>
  <conditionalFormatting sqref="F74">
    <cfRule type="cellIs" dxfId="762" priority="419" operator="equal">
      <formula>0</formula>
    </cfRule>
    <cfRule type="cellIs" dxfId="761" priority="420" operator="lessThan">
      <formula>$E74</formula>
    </cfRule>
    <cfRule type="cellIs" dxfId="760" priority="421" operator="greaterThanOrEqual">
      <formula>$E74</formula>
    </cfRule>
  </conditionalFormatting>
  <conditionalFormatting sqref="F75:F78">
    <cfRule type="cellIs" dxfId="759" priority="381" operator="greaterThanOrEqual">
      <formula>E75</formula>
    </cfRule>
    <cfRule type="cellIs" dxfId="758" priority="380" operator="lessThan">
      <formula>E75</formula>
    </cfRule>
  </conditionalFormatting>
  <conditionalFormatting sqref="F75:F80">
    <cfRule type="cellIs" dxfId="757" priority="302" operator="equal">
      <formula>0</formula>
    </cfRule>
  </conditionalFormatting>
  <conditionalFormatting sqref="F79">
    <cfRule type="cellIs" dxfId="756" priority="313" operator="lessThan">
      <formula>E79</formula>
    </cfRule>
    <cfRule type="cellIs" dxfId="755" priority="314" operator="greaterThanOrEqual">
      <formula>E79</formula>
    </cfRule>
  </conditionalFormatting>
  <conditionalFormatting sqref="F80">
    <cfRule type="cellIs" dxfId="754" priority="304" operator="greaterThanOrEqual">
      <formula>E80</formula>
    </cfRule>
    <cfRule type="cellIs" dxfId="753" priority="303" operator="lessThan">
      <formula>E80</formula>
    </cfRule>
  </conditionalFormatting>
  <conditionalFormatting sqref="F81">
    <cfRule type="cellIs" dxfId="752" priority="376" operator="greaterThanOrEqual">
      <formula>$E81</formula>
    </cfRule>
    <cfRule type="cellIs" dxfId="751" priority="375" operator="lessThan">
      <formula>$E81</formula>
    </cfRule>
    <cfRule type="cellIs" dxfId="750" priority="374" operator="equal">
      <formula>0</formula>
    </cfRule>
  </conditionalFormatting>
  <conditionalFormatting sqref="F82:F85">
    <cfRule type="cellIs" dxfId="749" priority="344" operator="greaterThanOrEqual">
      <formula>E82</formula>
    </cfRule>
    <cfRule type="cellIs" dxfId="748" priority="343" operator="lessThan">
      <formula>E82</formula>
    </cfRule>
    <cfRule type="cellIs" dxfId="747" priority="342" operator="equal">
      <formula>0</formula>
    </cfRule>
  </conditionalFormatting>
  <conditionalFormatting sqref="G6">
    <cfRule type="cellIs" dxfId="746" priority="244" operator="equal">
      <formula>"Meta non Conseguida"</formula>
    </cfRule>
    <cfRule type="cellIs" dxfId="745" priority="243" operator="equal">
      <formula>"Meta Conseguida"</formula>
    </cfRule>
    <cfRule type="cellIs" dxfId="744" priority="242" operator="equal">
      <formula>"Introducir resultado"</formula>
    </cfRule>
  </conditionalFormatting>
  <conditionalFormatting sqref="G7">
    <cfRule type="cellIs" dxfId="743" priority="266" operator="equal">
      <formula>"Ningunha Meta Alcanzada"</formula>
    </cfRule>
    <cfRule type="cellIs" dxfId="742" priority="264" operator="equal">
      <formula>"Meta Totalmente Alcanzada"</formula>
    </cfRule>
    <cfRule type="cellIs" dxfId="741" priority="265" operator="equal">
      <formula>"Meta Parcialmente Alcanzada"</formula>
    </cfRule>
  </conditionalFormatting>
  <conditionalFormatting sqref="G8:G9">
    <cfRule type="cellIs" dxfId="740" priority="241" operator="equal">
      <formula>"Meta non Conseguida"</formula>
    </cfRule>
    <cfRule type="cellIs" dxfId="739" priority="240" operator="equal">
      <formula>"Meta Conseguida"</formula>
    </cfRule>
    <cfRule type="cellIs" dxfId="738" priority="239" operator="equal">
      <formula>"Introducir resultado"</formula>
    </cfRule>
  </conditionalFormatting>
  <conditionalFormatting sqref="G11">
    <cfRule type="cellIs" dxfId="737" priority="256" operator="equal">
      <formula>"Ningunha Meta Alcanzada"</formula>
    </cfRule>
    <cfRule type="cellIs" dxfId="736" priority="254" operator="equal">
      <formula>"Meta Totalmente Alcanzada"</formula>
    </cfRule>
    <cfRule type="cellIs" dxfId="735" priority="255" operator="equal">
      <formula>"Meta Parcialmente Alcanzada"</formula>
    </cfRule>
  </conditionalFormatting>
  <conditionalFormatting sqref="G12:G13">
    <cfRule type="cellIs" dxfId="734" priority="238" operator="equal">
      <formula>"Meta non Conseguida"</formula>
    </cfRule>
    <cfRule type="cellIs" dxfId="733" priority="237" operator="equal">
      <formula>"Meta Conseguida"</formula>
    </cfRule>
  </conditionalFormatting>
  <conditionalFormatting sqref="G12:G14">
    <cfRule type="cellIs" dxfId="732" priority="233" operator="equal">
      <formula>"Introducir resultado"</formula>
    </cfRule>
  </conditionalFormatting>
  <conditionalFormatting sqref="G14">
    <cfRule type="cellIs" dxfId="731" priority="234" operator="equal">
      <formula>"Resultado Introducido"</formula>
    </cfRule>
    <cfRule type="cellIs" dxfId="730" priority="235" operator="equal">
      <formula>"Meta no Conseguida"</formula>
    </cfRule>
  </conditionalFormatting>
  <conditionalFormatting sqref="G15">
    <cfRule type="cellIs" dxfId="729" priority="287" operator="equal">
      <formula>"Meta Totalmente Alcanzada"</formula>
    </cfRule>
    <cfRule type="cellIs" dxfId="728" priority="288" operator="equal">
      <formula>"Meta Parcialmente Alcanzada"</formula>
    </cfRule>
    <cfRule type="cellIs" dxfId="727" priority="289" operator="equal">
      <formula>"Ningunha Meta Alcanzada"</formula>
    </cfRule>
  </conditionalFormatting>
  <conditionalFormatting sqref="G16:G17">
    <cfRule type="cellIs" dxfId="726" priority="230" operator="equal">
      <formula>"Introducir resultado"</formula>
    </cfRule>
    <cfRule type="cellIs" dxfId="725" priority="231" operator="equal">
      <formula>"Meta Conseguida"</formula>
    </cfRule>
    <cfRule type="cellIs" dxfId="724" priority="232" operator="equal">
      <formula>"Meta non Conseguida"</formula>
    </cfRule>
  </conditionalFormatting>
  <conditionalFormatting sqref="G19">
    <cfRule type="cellIs" dxfId="723" priority="248" operator="equal">
      <formula>"Meta Totalmente Alcanzada"</formula>
    </cfRule>
    <cfRule type="cellIs" dxfId="722" priority="250" operator="equal">
      <formula>"Ningunha Meta Alcanzada"</formula>
    </cfRule>
    <cfRule type="cellIs" dxfId="721" priority="249" operator="equal">
      <formula>"Meta Parcialmente Alcanzada"</formula>
    </cfRule>
  </conditionalFormatting>
  <conditionalFormatting sqref="G20:G21">
    <cfRule type="cellIs" dxfId="720" priority="228" operator="equal">
      <formula>"Meta Conseguida"</formula>
    </cfRule>
    <cfRule type="cellIs" dxfId="719" priority="229" operator="equal">
      <formula>"Meta non Conseguida"</formula>
    </cfRule>
    <cfRule type="cellIs" dxfId="718" priority="227" operator="equal">
      <formula>"Introducir resultado"</formula>
    </cfRule>
  </conditionalFormatting>
  <conditionalFormatting sqref="G23">
    <cfRule type="cellIs" dxfId="717" priority="368" operator="equal">
      <formula>"Ningunha Meta Alcanzada"</formula>
    </cfRule>
    <cfRule type="cellIs" dxfId="716" priority="366" operator="equal">
      <formula>"Meta Totalmente Alcanzada"</formula>
    </cfRule>
    <cfRule type="cellIs" dxfId="715" priority="367" operator="equal">
      <formula>"Meta Parcialmente Alcanzada"</formula>
    </cfRule>
  </conditionalFormatting>
  <conditionalFormatting sqref="G24:G29">
    <cfRule type="cellIs" dxfId="714" priority="335" operator="equal">
      <formula>"Meta non Conseguida"</formula>
    </cfRule>
    <cfRule type="cellIs" dxfId="713" priority="334" operator="equal">
      <formula>"Meta Conseguida"</formula>
    </cfRule>
    <cfRule type="cellIs" dxfId="712" priority="333" operator="equal">
      <formula>"Introducir resultado"</formula>
    </cfRule>
  </conditionalFormatting>
  <conditionalFormatting sqref="G31:G32">
    <cfRule type="cellIs" dxfId="711" priority="330" operator="equal">
      <formula>"Introducir resultado"</formula>
    </cfRule>
    <cfRule type="cellIs" dxfId="710" priority="331" operator="equal">
      <formula>"Meta Conseguida"</formula>
    </cfRule>
    <cfRule type="cellIs" dxfId="709" priority="332" operator="equal">
      <formula>"Meta non Conseguida"</formula>
    </cfRule>
  </conditionalFormatting>
  <conditionalFormatting sqref="G34:G35">
    <cfRule type="cellIs" dxfId="708" priority="338" operator="equal">
      <formula>"Meta non Conseguida"</formula>
    </cfRule>
    <cfRule type="cellIs" dxfId="707" priority="337" operator="equal">
      <formula>"Meta Conseguida"</formula>
    </cfRule>
    <cfRule type="cellIs" dxfId="706" priority="336" operator="equal">
      <formula>"Introducir resultado"</formula>
    </cfRule>
  </conditionalFormatting>
  <conditionalFormatting sqref="G36">
    <cfRule type="cellIs" dxfId="705" priority="415" operator="equal">
      <formula>"Ningunha Meta Alcanzada"</formula>
    </cfRule>
    <cfRule type="cellIs" dxfId="704" priority="414" operator="equal">
      <formula>"Meta Parcialmente Alcanzada"</formula>
    </cfRule>
    <cfRule type="cellIs" dxfId="703" priority="413" operator="equal">
      <formula>"Meta Totalmente Alcanzada"</formula>
    </cfRule>
  </conditionalFormatting>
  <conditionalFormatting sqref="G37:G39">
    <cfRule type="cellIs" dxfId="702" priority="393" operator="equal">
      <formula>"Meta Conseguida"</formula>
    </cfRule>
    <cfRule type="cellIs" dxfId="701" priority="394" operator="equal">
      <formula>"Meta non Conseguida"</formula>
    </cfRule>
  </conditionalFormatting>
  <conditionalFormatting sqref="G37:G40">
    <cfRule type="cellIs" dxfId="700" priority="387" operator="equal">
      <formula>"Introducir resultado"</formula>
    </cfRule>
  </conditionalFormatting>
  <conditionalFormatting sqref="G40">
    <cfRule type="cellIs" dxfId="699" priority="389" operator="equal">
      <formula>"Meta no Conseguida"</formula>
    </cfRule>
    <cfRule type="cellIs" dxfId="698" priority="388" operator="equal">
      <formula>"Indicador Completado"</formula>
    </cfRule>
  </conditionalFormatting>
  <conditionalFormatting sqref="G45">
    <cfRule type="cellIs" dxfId="697" priority="411" operator="equal">
      <formula>"Meta Parcialmente Alcanzada"</formula>
    </cfRule>
    <cfRule type="cellIs" dxfId="696" priority="412" operator="equal">
      <formula>"Ningunha Meta Alcanzada"</formula>
    </cfRule>
    <cfRule type="cellIs" dxfId="695" priority="410" operator="equal">
      <formula>"Meta Totalmente Alcanzada"</formula>
    </cfRule>
  </conditionalFormatting>
  <conditionalFormatting sqref="G46">
    <cfRule type="cellIs" dxfId="694" priority="443" operator="equal">
      <formula>"Meta noN Conseguida"</formula>
    </cfRule>
  </conditionalFormatting>
  <conditionalFormatting sqref="G46:G52">
    <cfRule type="cellIs" dxfId="693" priority="221" operator="equal">
      <formula>"Introducir resultado"</formula>
    </cfRule>
    <cfRule type="cellIs" dxfId="692" priority="222" operator="equal">
      <formula>"Meta Conseguida"</formula>
    </cfRule>
  </conditionalFormatting>
  <conditionalFormatting sqref="G47:G52">
    <cfRule type="cellIs" dxfId="691" priority="223" operator="equal">
      <formula>"Meta non Conseguida"</formula>
    </cfRule>
  </conditionalFormatting>
  <conditionalFormatting sqref="G53">
    <cfRule type="cellIs" dxfId="690" priority="407" operator="equal">
      <formula>"Meta Totalmente Alcanzada"</formula>
    </cfRule>
    <cfRule type="cellIs" dxfId="689" priority="408" operator="equal">
      <formula>"Meta Parcialmente Alcanzada"</formula>
    </cfRule>
    <cfRule type="cellIs" dxfId="688" priority="409" operator="equal">
      <formula>"Ningunha Meta Alcanzada"</formula>
    </cfRule>
  </conditionalFormatting>
  <conditionalFormatting sqref="G54:G57">
    <cfRule type="cellIs" dxfId="687" priority="417" operator="equal">
      <formula>"Meta Conseguida"</formula>
    </cfRule>
    <cfRule type="cellIs" dxfId="686" priority="418" operator="equal">
      <formula>"Meta non Conseguida"</formula>
    </cfRule>
    <cfRule type="cellIs" dxfId="685" priority="416" operator="equal">
      <formula>"Introducir resultado"</formula>
    </cfRule>
  </conditionalFormatting>
  <conditionalFormatting sqref="G58">
    <cfRule type="cellIs" dxfId="684" priority="436" operator="equal">
      <formula>"Ningunha Meta Alcanzada"</formula>
    </cfRule>
    <cfRule type="cellIs" dxfId="683" priority="435" operator="equal">
      <formula>"Meta Parcialmente Alcanzada"</formula>
    </cfRule>
    <cfRule type="cellIs" dxfId="682" priority="434" operator="equal">
      <formula>"Meta Totalmente Alcanzada"</formula>
    </cfRule>
  </conditionalFormatting>
  <conditionalFormatting sqref="G59:G63">
    <cfRule type="cellIs" dxfId="681" priority="329" operator="equal">
      <formula>"Meta non Conseguida"</formula>
    </cfRule>
    <cfRule type="cellIs" dxfId="680" priority="328" operator="equal">
      <formula>"Meta Conseguida"</formula>
    </cfRule>
    <cfRule type="cellIs" dxfId="679" priority="327" operator="equal">
      <formula>"Introducir resultado"</formula>
    </cfRule>
  </conditionalFormatting>
  <conditionalFormatting sqref="G64">
    <cfRule type="cellIs" dxfId="678" priority="429" operator="equal">
      <formula>"Meta Parcialmente Alcanzada"</formula>
    </cfRule>
    <cfRule type="cellIs" dxfId="677" priority="430" operator="equal">
      <formula>"Ningunha Meta Alcanzada"</formula>
    </cfRule>
    <cfRule type="cellIs" dxfId="676" priority="428" operator="equal">
      <formula>"Meta Totalmente Alcanzada"</formula>
    </cfRule>
  </conditionalFormatting>
  <conditionalFormatting sqref="G65:G68">
    <cfRule type="cellIs" dxfId="675" priority="382" operator="equal">
      <formula>"Meta Conseguida"</formula>
    </cfRule>
    <cfRule type="cellIs" dxfId="674" priority="383" operator="equal">
      <formula>"Meta non Conseguida"</formula>
    </cfRule>
  </conditionalFormatting>
  <conditionalFormatting sqref="G65:G73">
    <cfRule type="cellIs" dxfId="673" priority="318" operator="equal">
      <formula>"Introducir resultado"</formula>
    </cfRule>
  </conditionalFormatting>
  <conditionalFormatting sqref="G69">
    <cfRule type="cellIs" dxfId="672" priority="326" operator="equal">
      <formula>"Meta no Conseguida"</formula>
    </cfRule>
    <cfRule type="cellIs" dxfId="671" priority="325" operator="equal">
      <formula>"Indicador Completado"</formula>
    </cfRule>
  </conditionalFormatting>
  <conditionalFormatting sqref="G70">
    <cfRule type="cellIs" dxfId="670" priority="322" operator="equal">
      <formula>"Meta non Conseguida"</formula>
    </cfRule>
    <cfRule type="cellIs" dxfId="669" priority="321" operator="equal">
      <formula>"Meta Conseguida"</formula>
    </cfRule>
  </conditionalFormatting>
  <conditionalFormatting sqref="G71">
    <cfRule type="cellIs" dxfId="668" priority="324" operator="equal">
      <formula>"Meta no Conseguida"</formula>
    </cfRule>
    <cfRule type="cellIs" dxfId="667" priority="323" operator="equal">
      <formula>"Indicador Completado"</formula>
    </cfRule>
  </conditionalFormatting>
  <conditionalFormatting sqref="G72:G73">
    <cfRule type="cellIs" dxfId="666" priority="320" operator="equal">
      <formula>"Meta non Conseguida"</formula>
    </cfRule>
    <cfRule type="cellIs" dxfId="665" priority="319" operator="equal">
      <formula>"Meta Conseguida"</formula>
    </cfRule>
  </conditionalFormatting>
  <conditionalFormatting sqref="G74">
    <cfRule type="cellIs" dxfId="664" priority="422" operator="equal">
      <formula>"Meta Totalmente Alcanzada"</formula>
    </cfRule>
    <cfRule type="cellIs" dxfId="663" priority="423" operator="equal">
      <formula>"Meta Parcialmente Alcanzada"</formula>
    </cfRule>
    <cfRule type="cellIs" dxfId="662" priority="424" operator="equal">
      <formula>"Ningunha Meta Alcanzada"</formula>
    </cfRule>
  </conditionalFormatting>
  <conditionalFormatting sqref="G75:G80">
    <cfRule type="cellIs" dxfId="661" priority="315" operator="equal">
      <formula>"Introducir resultado"</formula>
    </cfRule>
    <cfRule type="cellIs" dxfId="660" priority="317" operator="equal">
      <formula>"Meta non Conseguida"</formula>
    </cfRule>
    <cfRule type="cellIs" dxfId="659" priority="316" operator="equal">
      <formula>"Meta Conseguida"</formula>
    </cfRule>
  </conditionalFormatting>
  <conditionalFormatting sqref="G81">
    <cfRule type="cellIs" dxfId="658" priority="379" operator="equal">
      <formula>"Ningunha Meta Alcanzada"</formula>
    </cfRule>
    <cfRule type="cellIs" dxfId="657" priority="377" operator="equal">
      <formula>"Meta Totalmente Alcanzada"</formula>
    </cfRule>
    <cfRule type="cellIs" dxfId="656" priority="378" operator="equal">
      <formula>"Meta Parcialmente Alcanzada"</formula>
    </cfRule>
  </conditionalFormatting>
  <conditionalFormatting sqref="G82:G85">
    <cfRule type="cellIs" dxfId="655" priority="373" operator="equal">
      <formula>"Meta non Conseguida"</formula>
    </cfRule>
    <cfRule type="cellIs" dxfId="654" priority="372" operator="equal">
      <formula>"Meta Conseguida"</formula>
    </cfRule>
  </conditionalFormatting>
  <conditionalFormatting sqref="G82:G87">
    <cfRule type="cellIs" dxfId="653" priority="299" operator="equal">
      <formula>"Introducir resultado"</formula>
    </cfRule>
  </conditionalFormatting>
  <conditionalFormatting sqref="G86:G87">
    <cfRule type="cellIs" dxfId="652" priority="300" operator="equal">
      <formula>"Indicador Completado"</formula>
    </cfRule>
    <cfRule type="cellIs" dxfId="651" priority="301" operator="equal">
      <formula>"Meta no Conseguida"</formula>
    </cfRule>
  </conditionalFormatting>
  <conditionalFormatting sqref="J6">
    <cfRule type="cellIs" dxfId="650" priority="73" operator="equal">
      <formula>0</formula>
    </cfRule>
    <cfRule type="cellIs" dxfId="649" priority="75" operator="greaterThanOrEqual">
      <formula>I6</formula>
    </cfRule>
    <cfRule type="cellIs" dxfId="648" priority="74" operator="lessThan">
      <formula>I6</formula>
    </cfRule>
  </conditionalFormatting>
  <conditionalFormatting sqref="J7">
    <cfRule type="cellIs" dxfId="647" priority="44" operator="equal">
      <formula>0</formula>
    </cfRule>
    <cfRule type="cellIs" dxfId="646" priority="45" operator="greaterThanOrEqual">
      <formula>I7</formula>
    </cfRule>
    <cfRule type="cellIs" dxfId="645" priority="46" operator="lessThan">
      <formula>I7</formula>
    </cfRule>
  </conditionalFormatting>
  <conditionalFormatting sqref="J8">
    <cfRule type="cellIs" dxfId="644" priority="64" operator="lessThan">
      <formula>I8</formula>
    </cfRule>
    <cfRule type="cellIs" dxfId="643" priority="65" operator="greaterThanOrEqual">
      <formula>I8</formula>
    </cfRule>
  </conditionalFormatting>
  <conditionalFormatting sqref="J8:J10">
    <cfRule type="cellIs" dxfId="642" priority="50" operator="equal">
      <formula>0</formula>
    </cfRule>
  </conditionalFormatting>
  <conditionalFormatting sqref="J9">
    <cfRule type="cellIs" dxfId="641" priority="52" operator="greaterThanOrEqual">
      <formula>I9</formula>
    </cfRule>
    <cfRule type="cellIs" dxfId="640" priority="51" operator="lessThan">
      <formula>I9</formula>
    </cfRule>
  </conditionalFormatting>
  <conditionalFormatting sqref="J10">
    <cfRule type="cellIs" dxfId="639" priority="66" operator="lessThan">
      <formula>$E10</formula>
    </cfRule>
    <cfRule type="cellIs" dxfId="638" priority="67" operator="greaterThanOrEqual">
      <formula>$E10</formula>
    </cfRule>
  </conditionalFormatting>
  <conditionalFormatting sqref="J11">
    <cfRule type="cellIs" dxfId="637" priority="36" operator="lessThan">
      <formula>I11</formula>
    </cfRule>
    <cfRule type="cellIs" dxfId="636" priority="35" operator="greaterThanOrEqual">
      <formula>I11</formula>
    </cfRule>
    <cfRule type="cellIs" dxfId="635" priority="34" operator="equal">
      <formula>0</formula>
    </cfRule>
  </conditionalFormatting>
  <conditionalFormatting sqref="J12">
    <cfRule type="cellIs" dxfId="634" priority="43" operator="greaterThanOrEqual">
      <formula>I12</formula>
    </cfRule>
    <cfRule type="cellIs" dxfId="633" priority="42" operator="lessThan">
      <formula>I12</formula>
    </cfRule>
  </conditionalFormatting>
  <conditionalFormatting sqref="J12:J14">
    <cfRule type="cellIs" dxfId="632" priority="19" operator="equal">
      <formula>0</formula>
    </cfRule>
  </conditionalFormatting>
  <conditionalFormatting sqref="J13">
    <cfRule type="cellIs" dxfId="631" priority="40" operator="lessThan">
      <formula>I13</formula>
    </cfRule>
    <cfRule type="cellIs" dxfId="630" priority="41" operator="greaterThanOrEqual">
      <formula>I13</formula>
    </cfRule>
  </conditionalFormatting>
  <conditionalFormatting sqref="J15">
    <cfRule type="cellIs" dxfId="629" priority="59" operator="greaterThanOrEqual">
      <formula>I15</formula>
    </cfRule>
    <cfRule type="cellIs" dxfId="628" priority="58" operator="equal">
      <formula>0</formula>
    </cfRule>
    <cfRule type="cellIs" dxfId="627" priority="60" operator="lessThan">
      <formula>I15</formula>
    </cfRule>
  </conditionalFormatting>
  <conditionalFormatting sqref="J16">
    <cfRule type="cellIs" dxfId="626" priority="62" operator="lessThan">
      <formula>I16</formula>
    </cfRule>
    <cfRule type="cellIs" dxfId="625" priority="63" operator="greaterThanOrEqual">
      <formula>I16</formula>
    </cfRule>
  </conditionalFormatting>
  <conditionalFormatting sqref="J16:J17">
    <cfRule type="cellIs" dxfId="624" priority="61" operator="equal">
      <formula>0</formula>
    </cfRule>
  </conditionalFormatting>
  <conditionalFormatting sqref="J17">
    <cfRule type="cellIs" dxfId="623" priority="69" operator="greaterThanOrEqual">
      <formula>I17</formula>
    </cfRule>
    <cfRule type="cellIs" dxfId="622" priority="68" operator="lessThan">
      <formula>I17</formula>
    </cfRule>
  </conditionalFormatting>
  <conditionalFormatting sqref="J19">
    <cfRule type="cellIs" dxfId="621" priority="29" operator="greaterThanOrEqual">
      <formula>I19</formula>
    </cfRule>
    <cfRule type="cellIs" dxfId="620" priority="28" operator="equal">
      <formula>0</formula>
    </cfRule>
    <cfRule type="cellIs" dxfId="619" priority="30" operator="lessThan">
      <formula>I19</formula>
    </cfRule>
  </conditionalFormatting>
  <conditionalFormatting sqref="J20">
    <cfRule type="cellIs" dxfId="618" priority="57" operator="greaterThanOrEqual">
      <formula>I20</formula>
    </cfRule>
    <cfRule type="cellIs" dxfId="617" priority="56" operator="lessThan">
      <formula>I20</formula>
    </cfRule>
  </conditionalFormatting>
  <conditionalFormatting sqref="J20:J21">
    <cfRule type="cellIs" dxfId="616" priority="53" operator="equal">
      <formula>0</formula>
    </cfRule>
  </conditionalFormatting>
  <conditionalFormatting sqref="J21">
    <cfRule type="cellIs" dxfId="615" priority="55" operator="greaterThanOrEqual">
      <formula>I21</formula>
    </cfRule>
    <cfRule type="cellIs" dxfId="614" priority="54" operator="lessThan">
      <formula>I21</formula>
    </cfRule>
  </conditionalFormatting>
  <conditionalFormatting sqref="J23">
    <cfRule type="cellIs" dxfId="613" priority="140" operator="equal">
      <formula>0</formula>
    </cfRule>
    <cfRule type="cellIs" dxfId="612" priority="141" operator="greaterThanOrEqual">
      <formula>I23</formula>
    </cfRule>
    <cfRule type="cellIs" dxfId="611" priority="142" operator="lessThan">
      <formula>I23</formula>
    </cfRule>
  </conditionalFormatting>
  <conditionalFormatting sqref="J24">
    <cfRule type="cellIs" dxfId="610" priority="133" operator="greaterThanOrEqual">
      <formula>I24</formula>
    </cfRule>
    <cfRule type="cellIs" dxfId="609" priority="132" operator="lessThan">
      <formula>I24</formula>
    </cfRule>
    <cfRule type="cellIs" dxfId="608" priority="131" operator="equal">
      <formula>0</formula>
    </cfRule>
  </conditionalFormatting>
  <conditionalFormatting sqref="J25">
    <cfRule type="cellIs" dxfId="607" priority="136" operator="greaterThan">
      <formula>I25</formula>
    </cfRule>
    <cfRule type="cellIs" dxfId="606" priority="135" operator="lessThanOrEqual">
      <formula>I25</formula>
    </cfRule>
    <cfRule type="cellIs" dxfId="605" priority="134" operator="equal">
      <formula>0</formula>
    </cfRule>
  </conditionalFormatting>
  <conditionalFormatting sqref="J26:J29">
    <cfRule type="cellIs" dxfId="604" priority="130" operator="greaterThanOrEqual">
      <formula>$E26</formula>
    </cfRule>
    <cfRule type="cellIs" dxfId="603" priority="129" operator="lessThan">
      <formula>$E26</formula>
    </cfRule>
    <cfRule type="cellIs" dxfId="602" priority="128" operator="equal">
      <formula>0</formula>
    </cfRule>
  </conditionalFormatting>
  <conditionalFormatting sqref="J31">
    <cfRule type="cellIs" dxfId="601" priority="172" operator="lessThan">
      <formula>I31</formula>
    </cfRule>
    <cfRule type="cellIs" dxfId="600" priority="173" operator="greaterThanOrEqual">
      <formula>I31</formula>
    </cfRule>
  </conditionalFormatting>
  <conditionalFormatting sqref="J31:J32">
    <cfRule type="cellIs" dxfId="599" priority="171" operator="equal">
      <formula>0</formula>
    </cfRule>
  </conditionalFormatting>
  <conditionalFormatting sqref="J32">
    <cfRule type="cellIs" dxfId="598" priority="174" operator="lessThan">
      <formula>I32</formula>
    </cfRule>
    <cfRule type="cellIs" dxfId="597" priority="175" operator="greaterThanOrEqual">
      <formula>I32</formula>
    </cfRule>
  </conditionalFormatting>
  <conditionalFormatting sqref="J34">
    <cfRule type="cellIs" dxfId="596" priority="169" operator="lessThan">
      <formula>I34</formula>
    </cfRule>
    <cfRule type="cellIs" dxfId="595" priority="170" operator="greaterThanOrEqual">
      <formula>I34</formula>
    </cfRule>
  </conditionalFormatting>
  <conditionalFormatting sqref="J34:J35">
    <cfRule type="cellIs" dxfId="594" priority="166" operator="equal">
      <formula>0</formula>
    </cfRule>
  </conditionalFormatting>
  <conditionalFormatting sqref="J35">
    <cfRule type="cellIs" dxfId="593" priority="167" operator="lessThan">
      <formula>I35</formula>
    </cfRule>
    <cfRule type="cellIs" dxfId="592" priority="168" operator="greaterThanOrEqual">
      <formula>I35</formula>
    </cfRule>
  </conditionalFormatting>
  <conditionalFormatting sqref="J36">
    <cfRule type="cellIs" dxfId="591" priority="215" operator="equal">
      <formula>0</formula>
    </cfRule>
    <cfRule type="cellIs" dxfId="590" priority="217" operator="greaterThanOrEqual">
      <formula>$E36</formula>
    </cfRule>
    <cfRule type="cellIs" dxfId="589" priority="216" operator="lessThan">
      <formula>$E36</formula>
    </cfRule>
  </conditionalFormatting>
  <conditionalFormatting sqref="J37:J39">
    <cfRule type="cellIs" dxfId="588" priority="162" operator="lessThan">
      <formula>I37</formula>
    </cfRule>
    <cfRule type="cellIs" dxfId="587" priority="163" operator="greaterThanOrEqual">
      <formula>I37</formula>
    </cfRule>
    <cfRule type="cellIs" dxfId="586" priority="161" operator="equal">
      <formula>0</formula>
    </cfRule>
  </conditionalFormatting>
  <conditionalFormatting sqref="J45">
    <cfRule type="cellIs" dxfId="585" priority="213" operator="greaterThanOrEqual">
      <formula>I45</formula>
    </cfRule>
    <cfRule type="cellIs" dxfId="584" priority="212" operator="lessThan">
      <formula>I45</formula>
    </cfRule>
    <cfRule type="cellIs" dxfId="583" priority="211" operator="equal">
      <formula>0</formula>
    </cfRule>
  </conditionalFormatting>
  <conditionalFormatting sqref="J46:J50">
    <cfRule type="cellIs" dxfId="582" priority="8" operator="lessThan">
      <formula>I46</formula>
    </cfRule>
    <cfRule type="cellIs" dxfId="581" priority="9" operator="greaterThanOrEqual">
      <formula>I46</formula>
    </cfRule>
    <cfRule type="cellIs" dxfId="580" priority="7" operator="equal">
      <formula>0</formula>
    </cfRule>
  </conditionalFormatting>
  <conditionalFormatting sqref="J49:J50">
    <cfRule type="cellIs" dxfId="579" priority="3" operator="greaterThanOrEqual">
      <formula>I49</formula>
    </cfRule>
    <cfRule type="cellIs" dxfId="578" priority="2" operator="lessThan">
      <formula>I49</formula>
    </cfRule>
    <cfRule type="cellIs" dxfId="577" priority="1" operator="equal">
      <formula>0</formula>
    </cfRule>
  </conditionalFormatting>
  <conditionalFormatting sqref="J51:J52">
    <cfRule type="cellIs" dxfId="576" priority="156" operator="lessThanOrEqual">
      <formula>I51</formula>
    </cfRule>
    <cfRule type="cellIs" dxfId="575" priority="155" operator="equal">
      <formula>0</formula>
    </cfRule>
    <cfRule type="cellIs" dxfId="574" priority="157" operator="greaterThan">
      <formula>I51</formula>
    </cfRule>
  </conditionalFormatting>
  <conditionalFormatting sqref="J53">
    <cfRule type="cellIs" dxfId="573" priority="208" operator="equal">
      <formula>0</formula>
    </cfRule>
    <cfRule type="cellIs" dxfId="572" priority="209" operator="lessThan">
      <formula>$E53</formula>
    </cfRule>
    <cfRule type="cellIs" dxfId="571" priority="210" operator="greaterThanOrEqual">
      <formula>$E53</formula>
    </cfRule>
  </conditionalFormatting>
  <conditionalFormatting sqref="J54:J57">
    <cfRule type="cellIs" dxfId="570" priority="127" operator="greaterThanOrEqual">
      <formula>I54</formula>
    </cfRule>
    <cfRule type="cellIs" dxfId="569" priority="126" operator="lessThan">
      <formula>I54</formula>
    </cfRule>
    <cfRule type="cellIs" dxfId="568" priority="125" operator="equal">
      <formula>0</formula>
    </cfRule>
  </conditionalFormatting>
  <conditionalFormatting sqref="J58">
    <cfRule type="cellIs" dxfId="567" priority="204" operator="greaterThanOrEqual">
      <formula>I58</formula>
    </cfRule>
    <cfRule type="cellIs" dxfId="566" priority="203" operator="lessThan">
      <formula>I58</formula>
    </cfRule>
    <cfRule type="cellIs" dxfId="565" priority="202" operator="equal">
      <formula>0</formula>
    </cfRule>
  </conditionalFormatting>
  <conditionalFormatting sqref="J59:J62">
    <cfRule type="cellIs" dxfId="564" priority="118" operator="greaterThanOrEqual">
      <formula>I59</formula>
    </cfRule>
    <cfRule type="cellIs" dxfId="563" priority="117" operator="lessThan">
      <formula>I59</formula>
    </cfRule>
  </conditionalFormatting>
  <conditionalFormatting sqref="J59:J63">
    <cfRule type="cellIs" dxfId="562" priority="116" operator="equal">
      <formula>0</formula>
    </cfRule>
  </conditionalFormatting>
  <conditionalFormatting sqref="J63">
    <cfRule type="cellIs" dxfId="561" priority="177" operator="greaterThanOrEqual">
      <formula>I63</formula>
    </cfRule>
    <cfRule type="cellIs" dxfId="560" priority="176" operator="lessThan">
      <formula>I63</formula>
    </cfRule>
  </conditionalFormatting>
  <conditionalFormatting sqref="J64">
    <cfRule type="cellIs" dxfId="559" priority="196" operator="equal">
      <formula>0</formula>
    </cfRule>
    <cfRule type="cellIs" dxfId="558" priority="197" operator="lessThan">
      <formula>$E64</formula>
    </cfRule>
    <cfRule type="cellIs" dxfId="557" priority="198" operator="greaterThanOrEqual">
      <formula>$E64</formula>
    </cfRule>
  </conditionalFormatting>
  <conditionalFormatting sqref="J65:J68">
    <cfRule type="cellIs" dxfId="556" priority="124" operator="greaterThanOrEqual">
      <formula>I65</formula>
    </cfRule>
    <cfRule type="cellIs" dxfId="555" priority="123" operator="lessThan">
      <formula>I65</formula>
    </cfRule>
    <cfRule type="cellIs" dxfId="554" priority="122" operator="equal">
      <formula>0</formula>
    </cfRule>
  </conditionalFormatting>
  <conditionalFormatting sqref="J70">
    <cfRule type="cellIs" dxfId="553" priority="88" operator="lessThan">
      <formula>I70</formula>
    </cfRule>
    <cfRule type="cellIs" dxfId="552" priority="87" operator="equal">
      <formula>0</formula>
    </cfRule>
    <cfRule type="cellIs" dxfId="551" priority="89" operator="greaterThanOrEqual">
      <formula>I70</formula>
    </cfRule>
  </conditionalFormatting>
  <conditionalFormatting sqref="J72">
    <cfRule type="cellIs" dxfId="550" priority="85" operator="lessThan">
      <formula>I72</formula>
    </cfRule>
    <cfRule type="cellIs" dxfId="549" priority="86" operator="greaterThanOrEqual">
      <formula>I72</formula>
    </cfRule>
  </conditionalFormatting>
  <conditionalFormatting sqref="J72:J73">
    <cfRule type="cellIs" dxfId="548" priority="82" operator="equal">
      <formula>0</formula>
    </cfRule>
  </conditionalFormatting>
  <conditionalFormatting sqref="J73">
    <cfRule type="cellIs" dxfId="547" priority="83" operator="lessThan">
      <formula>I73</formula>
    </cfRule>
    <cfRule type="cellIs" dxfId="546" priority="84" operator="greaterThanOrEqual">
      <formula>I73</formula>
    </cfRule>
  </conditionalFormatting>
  <conditionalFormatting sqref="J74">
    <cfRule type="cellIs" dxfId="545" priority="190" operator="equal">
      <formula>0</formula>
    </cfRule>
    <cfRule type="cellIs" dxfId="544" priority="191" operator="lessThan">
      <formula>$E74</formula>
    </cfRule>
    <cfRule type="cellIs" dxfId="543" priority="192" operator="greaterThanOrEqual">
      <formula>$E74</formula>
    </cfRule>
  </conditionalFormatting>
  <conditionalFormatting sqref="J75:J78">
    <cfRule type="cellIs" dxfId="542" priority="151" operator="lessThan">
      <formula>I75</formula>
    </cfRule>
    <cfRule type="cellIs" dxfId="541" priority="152" operator="greaterThanOrEqual">
      <formula>I75</formula>
    </cfRule>
  </conditionalFormatting>
  <conditionalFormatting sqref="J75:J80">
    <cfRule type="cellIs" dxfId="540" priority="79" operator="equal">
      <formula>0</formula>
    </cfRule>
  </conditionalFormatting>
  <conditionalFormatting sqref="J79">
    <cfRule type="cellIs" dxfId="539" priority="90" operator="lessThan">
      <formula>I79</formula>
    </cfRule>
    <cfRule type="cellIs" dxfId="538" priority="91" operator="greaterThanOrEqual">
      <formula>I79</formula>
    </cfRule>
  </conditionalFormatting>
  <conditionalFormatting sqref="J80">
    <cfRule type="cellIs" dxfId="537" priority="80" operator="lessThan">
      <formula>I80</formula>
    </cfRule>
    <cfRule type="cellIs" dxfId="536" priority="81" operator="greaterThanOrEqual">
      <formula>I80</formula>
    </cfRule>
  </conditionalFormatting>
  <conditionalFormatting sqref="J81">
    <cfRule type="cellIs" dxfId="535" priority="145" operator="equal">
      <formula>0</formula>
    </cfRule>
    <cfRule type="cellIs" dxfId="534" priority="147" operator="greaterThanOrEqual">
      <formula>$E81</formula>
    </cfRule>
    <cfRule type="cellIs" dxfId="533" priority="146" operator="lessThan">
      <formula>$E81</formula>
    </cfRule>
  </conditionalFormatting>
  <conditionalFormatting sqref="J82:J85">
    <cfRule type="cellIs" dxfId="532" priority="121" operator="greaterThanOrEqual">
      <formula>I82</formula>
    </cfRule>
    <cfRule type="cellIs" dxfId="531" priority="120" operator="lessThan">
      <formula>I82</formula>
    </cfRule>
    <cfRule type="cellIs" dxfId="530" priority="119" operator="equal">
      <formula>0</formula>
    </cfRule>
  </conditionalFormatting>
  <conditionalFormatting sqref="K6">
    <cfRule type="cellIs" dxfId="529" priority="25" operator="equal">
      <formula>"Introducir resultado"</formula>
    </cfRule>
    <cfRule type="cellIs" dxfId="528" priority="27" operator="equal">
      <formula>"Meta non Conseguida"</formula>
    </cfRule>
    <cfRule type="cellIs" dxfId="527" priority="26" operator="equal">
      <formula>"Meta Conseguida"</formula>
    </cfRule>
  </conditionalFormatting>
  <conditionalFormatting sqref="K7">
    <cfRule type="cellIs" dxfId="526" priority="49" operator="equal">
      <formula>"Ningunha Meta Alcanzada"</formula>
    </cfRule>
    <cfRule type="cellIs" dxfId="525" priority="48" operator="equal">
      <formula>"Meta Parcialmente Alcanzada"</formula>
    </cfRule>
    <cfRule type="cellIs" dxfId="524" priority="47" operator="equal">
      <formula>"Meta Totalmente Alcanzada"</formula>
    </cfRule>
  </conditionalFormatting>
  <conditionalFormatting sqref="K8:K9">
    <cfRule type="cellIs" dxfId="523" priority="22" operator="equal">
      <formula>"Introducir resultado"</formula>
    </cfRule>
    <cfRule type="cellIs" dxfId="522" priority="23" operator="equal">
      <formula>"Meta Conseguida"</formula>
    </cfRule>
    <cfRule type="cellIs" dxfId="521" priority="24" operator="equal">
      <formula>"Meta non Conseguida"</formula>
    </cfRule>
  </conditionalFormatting>
  <conditionalFormatting sqref="K11">
    <cfRule type="cellIs" dxfId="520" priority="38" operator="equal">
      <formula>"Meta Parcialmente Alcanzada"</formula>
    </cfRule>
    <cfRule type="cellIs" dxfId="519" priority="39" operator="equal">
      <formula>"Ningunha Meta Alcanzada"</formula>
    </cfRule>
    <cfRule type="cellIs" dxfId="518" priority="37" operator="equal">
      <formula>"Meta Totalmente Alcanzada"</formula>
    </cfRule>
  </conditionalFormatting>
  <conditionalFormatting sqref="K12:K13">
    <cfRule type="cellIs" dxfId="517" priority="21" operator="equal">
      <formula>"Meta non Conseguida"</formula>
    </cfRule>
    <cfRule type="cellIs" dxfId="516" priority="20" operator="equal">
      <formula>"Meta Conseguida"</formula>
    </cfRule>
  </conditionalFormatting>
  <conditionalFormatting sqref="K12:K14">
    <cfRule type="cellIs" dxfId="515" priority="16" operator="equal">
      <formula>"Introducir resultado"</formula>
    </cfRule>
  </conditionalFormatting>
  <conditionalFormatting sqref="K14">
    <cfRule type="cellIs" dxfId="514" priority="17" operator="equal">
      <formula>"Resultado Introducido"</formula>
    </cfRule>
    <cfRule type="cellIs" dxfId="513" priority="18" operator="equal">
      <formula>"Meta no Conseguida"</formula>
    </cfRule>
  </conditionalFormatting>
  <conditionalFormatting sqref="K15">
    <cfRule type="cellIs" dxfId="512" priority="72" operator="equal">
      <formula>"Ningunha Meta Alcanzada"</formula>
    </cfRule>
    <cfRule type="cellIs" dxfId="511" priority="71" operator="equal">
      <formula>"Meta Parcialmente Alcanzada"</formula>
    </cfRule>
    <cfRule type="cellIs" dxfId="510" priority="70" operator="equal">
      <formula>"Meta Totalmente Alcanzada"</formula>
    </cfRule>
  </conditionalFormatting>
  <conditionalFormatting sqref="K16:K17">
    <cfRule type="cellIs" dxfId="509" priority="14" operator="equal">
      <formula>"Meta Conseguida"</formula>
    </cfRule>
    <cfRule type="cellIs" dxfId="508" priority="15" operator="equal">
      <formula>"Meta non Conseguida"</formula>
    </cfRule>
    <cfRule type="cellIs" dxfId="507" priority="13" operator="equal">
      <formula>"Introducir resultado"</formula>
    </cfRule>
  </conditionalFormatting>
  <conditionalFormatting sqref="K19">
    <cfRule type="cellIs" dxfId="506" priority="33" operator="equal">
      <formula>"Ningunha Meta Alcanzada"</formula>
    </cfRule>
    <cfRule type="cellIs" dxfId="505" priority="31" operator="equal">
      <formula>"Meta Totalmente Alcanzada"</formula>
    </cfRule>
    <cfRule type="cellIs" dxfId="504" priority="32" operator="equal">
      <formula>"Meta Parcialmente Alcanzada"</formula>
    </cfRule>
  </conditionalFormatting>
  <conditionalFormatting sqref="K20:K21">
    <cfRule type="cellIs" dxfId="503" priority="11" operator="equal">
      <formula>"Meta Conseguida"</formula>
    </cfRule>
    <cfRule type="cellIs" dxfId="502" priority="10" operator="equal">
      <formula>"Introducir resultado"</formula>
    </cfRule>
    <cfRule type="cellIs" dxfId="501" priority="12" operator="equal">
      <formula>"Meta non Conseguida"</formula>
    </cfRule>
  </conditionalFormatting>
  <conditionalFormatting sqref="K23">
    <cfRule type="cellIs" dxfId="500" priority="138" operator="equal">
      <formula>"Meta Parcialmente Alcanzada"</formula>
    </cfRule>
    <cfRule type="cellIs" dxfId="499" priority="139" operator="equal">
      <formula>"Ningunha Meta Alcanzada"</formula>
    </cfRule>
    <cfRule type="cellIs" dxfId="498" priority="137" operator="equal">
      <formula>"Meta Totalmente Alcanzada"</formula>
    </cfRule>
  </conditionalFormatting>
  <conditionalFormatting sqref="K24:K29">
    <cfRule type="cellIs" dxfId="497" priority="110" operator="equal">
      <formula>"Introducir resultado"</formula>
    </cfRule>
    <cfRule type="cellIs" dxfId="496" priority="111" operator="equal">
      <formula>"Meta Conseguida"</formula>
    </cfRule>
    <cfRule type="cellIs" dxfId="495" priority="112" operator="equal">
      <formula>"Meta non Conseguida"</formula>
    </cfRule>
  </conditionalFormatting>
  <conditionalFormatting sqref="K31:K32">
    <cfRule type="cellIs" dxfId="494" priority="107" operator="equal">
      <formula>"Introducir resultado"</formula>
    </cfRule>
    <cfRule type="cellIs" dxfId="493" priority="108" operator="equal">
      <formula>"Meta Conseguida"</formula>
    </cfRule>
    <cfRule type="cellIs" dxfId="492" priority="109" operator="equal">
      <formula>"Meta non Conseguida"</formula>
    </cfRule>
  </conditionalFormatting>
  <conditionalFormatting sqref="K34:K35">
    <cfRule type="cellIs" dxfId="491" priority="115" operator="equal">
      <formula>"Meta non Conseguida"</formula>
    </cfRule>
    <cfRule type="cellIs" dxfId="490" priority="113" operator="equal">
      <formula>"Introducir resultado"</formula>
    </cfRule>
    <cfRule type="cellIs" dxfId="489" priority="114" operator="equal">
      <formula>"Meta Conseguida"</formula>
    </cfRule>
  </conditionalFormatting>
  <conditionalFormatting sqref="K36">
    <cfRule type="cellIs" dxfId="488" priority="184" operator="equal">
      <formula>"Meta Totalmente Alcanzada"</formula>
    </cfRule>
    <cfRule type="cellIs" dxfId="487" priority="185" operator="equal">
      <formula>"Meta Parcialmente Alcanzada"</formula>
    </cfRule>
    <cfRule type="cellIs" dxfId="486" priority="186" operator="equal">
      <formula>"Ningunha Meta Alcanzada"</formula>
    </cfRule>
  </conditionalFormatting>
  <conditionalFormatting sqref="K37:K39">
    <cfRule type="cellIs" dxfId="485" priority="164" operator="equal">
      <formula>"Meta Conseguida"</formula>
    </cfRule>
    <cfRule type="cellIs" dxfId="484" priority="165" operator="equal">
      <formula>"Meta non Conseguida"</formula>
    </cfRule>
  </conditionalFormatting>
  <conditionalFormatting sqref="K37:K40">
    <cfRule type="cellIs" dxfId="483" priority="158" operator="equal">
      <formula>"Introducir resultado"</formula>
    </cfRule>
  </conditionalFormatting>
  <conditionalFormatting sqref="K40">
    <cfRule type="cellIs" dxfId="482" priority="160" operator="equal">
      <formula>"Meta no Conseguida"</formula>
    </cfRule>
    <cfRule type="cellIs" dxfId="481" priority="159" operator="equal">
      <formula>"Indicador Completado"</formula>
    </cfRule>
  </conditionalFormatting>
  <conditionalFormatting sqref="K45">
    <cfRule type="cellIs" dxfId="480" priority="181" operator="equal">
      <formula>"Meta Totalmente Alcanzada"</formula>
    </cfRule>
    <cfRule type="cellIs" dxfId="479" priority="182" operator="equal">
      <formula>"Meta Parcialmente Alcanzada"</formula>
    </cfRule>
    <cfRule type="cellIs" dxfId="478" priority="183" operator="equal">
      <formula>"Ningunha Meta Alcanzada"</formula>
    </cfRule>
  </conditionalFormatting>
  <conditionalFormatting sqref="K46">
    <cfRule type="cellIs" dxfId="477" priority="214" operator="equal">
      <formula>"Meta noN Conseguida"</formula>
    </cfRule>
  </conditionalFormatting>
  <conditionalFormatting sqref="K46:K52">
    <cfRule type="cellIs" dxfId="476" priority="5" operator="equal">
      <formula>"Meta Conseguida"</formula>
    </cfRule>
    <cfRule type="cellIs" dxfId="475" priority="4" operator="equal">
      <formula>"Introducir resultado"</formula>
    </cfRule>
  </conditionalFormatting>
  <conditionalFormatting sqref="K47:K52">
    <cfRule type="cellIs" dxfId="474" priority="6" operator="equal">
      <formula>"Meta non Conseguida"</formula>
    </cfRule>
  </conditionalFormatting>
  <conditionalFormatting sqref="K53">
    <cfRule type="cellIs" dxfId="473" priority="180" operator="equal">
      <formula>"Ningunha Meta Alcanzada"</formula>
    </cfRule>
    <cfRule type="cellIs" dxfId="472" priority="179" operator="equal">
      <formula>"Meta Parcialmente Alcanzada"</formula>
    </cfRule>
    <cfRule type="cellIs" dxfId="471" priority="178" operator="equal">
      <formula>"Meta Totalmente Alcanzada"</formula>
    </cfRule>
  </conditionalFormatting>
  <conditionalFormatting sqref="K54:K57">
    <cfRule type="cellIs" dxfId="470" priority="187" operator="equal">
      <formula>"Introducir resultado"</formula>
    </cfRule>
    <cfRule type="cellIs" dxfId="469" priority="189" operator="equal">
      <formula>"Meta non Conseguida"</formula>
    </cfRule>
    <cfRule type="cellIs" dxfId="468" priority="188" operator="equal">
      <formula>"Meta Conseguida"</formula>
    </cfRule>
  </conditionalFormatting>
  <conditionalFormatting sqref="K58">
    <cfRule type="cellIs" dxfId="467" priority="205" operator="equal">
      <formula>"Meta Totalmente Alcanzada"</formula>
    </cfRule>
    <cfRule type="cellIs" dxfId="466" priority="207" operator="equal">
      <formula>"Ningunha Meta Alcanzada"</formula>
    </cfRule>
    <cfRule type="cellIs" dxfId="465" priority="206" operator="equal">
      <formula>"Meta Parcialmente Alcanzada"</formula>
    </cfRule>
  </conditionalFormatting>
  <conditionalFormatting sqref="K59:K63">
    <cfRule type="cellIs" dxfId="464" priority="104" operator="equal">
      <formula>"Introducir resultado"</formula>
    </cfRule>
    <cfRule type="cellIs" dxfId="463" priority="105" operator="equal">
      <formula>"Meta Conseguida"</formula>
    </cfRule>
    <cfRule type="cellIs" dxfId="462" priority="106" operator="equal">
      <formula>"Meta non Conseguida"</formula>
    </cfRule>
  </conditionalFormatting>
  <conditionalFormatting sqref="K64">
    <cfRule type="cellIs" dxfId="461" priority="200" operator="equal">
      <formula>"Meta Parcialmente Alcanzada"</formula>
    </cfRule>
    <cfRule type="cellIs" dxfId="460" priority="201" operator="equal">
      <formula>"Ningunha Meta Alcanzada"</formula>
    </cfRule>
    <cfRule type="cellIs" dxfId="459" priority="199" operator="equal">
      <formula>"Meta Totalmente Alcanzada"</formula>
    </cfRule>
  </conditionalFormatting>
  <conditionalFormatting sqref="K65:K68">
    <cfRule type="cellIs" dxfId="458" priority="153" operator="equal">
      <formula>"Meta Conseguida"</formula>
    </cfRule>
    <cfRule type="cellIs" dxfId="457" priority="154" operator="equal">
      <formula>"Meta non Conseguida"</formula>
    </cfRule>
  </conditionalFormatting>
  <conditionalFormatting sqref="K65:K73">
    <cfRule type="cellIs" dxfId="456" priority="95" operator="equal">
      <formula>"Introducir resultado"</formula>
    </cfRule>
  </conditionalFormatting>
  <conditionalFormatting sqref="K69">
    <cfRule type="cellIs" dxfId="455" priority="103" operator="equal">
      <formula>"Meta no Conseguida"</formula>
    </cfRule>
    <cfRule type="cellIs" dxfId="454" priority="102" operator="equal">
      <formula>"Indicador Completado"</formula>
    </cfRule>
  </conditionalFormatting>
  <conditionalFormatting sqref="K70">
    <cfRule type="cellIs" dxfId="453" priority="98" operator="equal">
      <formula>"Meta Conseguida"</formula>
    </cfRule>
    <cfRule type="cellIs" dxfId="452" priority="99" operator="equal">
      <formula>"Meta non Conseguida"</formula>
    </cfRule>
  </conditionalFormatting>
  <conditionalFormatting sqref="K71">
    <cfRule type="cellIs" dxfId="451" priority="100" operator="equal">
      <formula>"Indicador Completado"</formula>
    </cfRule>
    <cfRule type="cellIs" dxfId="450" priority="101" operator="equal">
      <formula>"Meta no Conseguida"</formula>
    </cfRule>
  </conditionalFormatting>
  <conditionalFormatting sqref="K72:K73">
    <cfRule type="cellIs" dxfId="449" priority="96" operator="equal">
      <formula>"Meta Conseguida"</formula>
    </cfRule>
    <cfRule type="cellIs" dxfId="448" priority="97" operator="equal">
      <formula>"Meta non Conseguida"</formula>
    </cfRule>
  </conditionalFormatting>
  <conditionalFormatting sqref="K74">
    <cfRule type="cellIs" dxfId="447" priority="193" operator="equal">
      <formula>"Meta Totalmente Alcanzada"</formula>
    </cfRule>
    <cfRule type="cellIs" dxfId="446" priority="194" operator="equal">
      <formula>"Meta Parcialmente Alcanzada"</formula>
    </cfRule>
    <cfRule type="cellIs" dxfId="445" priority="195" operator="equal">
      <formula>"Ningunha Meta Alcanzada"</formula>
    </cfRule>
  </conditionalFormatting>
  <conditionalFormatting sqref="K75:K80">
    <cfRule type="cellIs" dxfId="444" priority="93" operator="equal">
      <formula>"Meta Conseguida"</formula>
    </cfRule>
    <cfRule type="cellIs" dxfId="443" priority="94" operator="equal">
      <formula>"Meta non Conseguida"</formula>
    </cfRule>
    <cfRule type="cellIs" dxfId="442" priority="92" operator="equal">
      <formula>"Introducir resultado"</formula>
    </cfRule>
  </conditionalFormatting>
  <conditionalFormatting sqref="K81">
    <cfRule type="cellIs" dxfId="441" priority="150" operator="equal">
      <formula>"Ningunha Meta Alcanzada"</formula>
    </cfRule>
    <cfRule type="cellIs" dxfId="440" priority="149" operator="equal">
      <formula>"Meta Parcialmente Alcanzada"</formula>
    </cfRule>
    <cfRule type="cellIs" dxfId="439" priority="148" operator="equal">
      <formula>"Meta Totalmente Alcanzada"</formula>
    </cfRule>
  </conditionalFormatting>
  <conditionalFormatting sqref="K82:K85">
    <cfRule type="cellIs" dxfId="438" priority="144" operator="equal">
      <formula>"Meta non Conseguida"</formula>
    </cfRule>
    <cfRule type="cellIs" dxfId="437" priority="143" operator="equal">
      <formula>"Meta Conseguida"</formula>
    </cfRule>
  </conditionalFormatting>
  <conditionalFormatting sqref="K82:K87">
    <cfRule type="cellIs" dxfId="436" priority="76" operator="equal">
      <formula>"Introducir resultado"</formula>
    </cfRule>
  </conditionalFormatting>
  <conditionalFormatting sqref="K86:K87">
    <cfRule type="cellIs" dxfId="435" priority="78" operator="equal">
      <formula>"Meta no Conseguida"</formula>
    </cfRule>
    <cfRule type="cellIs" dxfId="434" priority="77" operator="equal">
      <formula>"Indicador Completado"</formula>
    </cfRule>
  </conditionalFormatting>
  <hyperlinks>
    <hyperlink ref="D18" location="Anexos!F2" display="Anexos!F2" xr:uid="{E0ED8743-350A-4F29-B077-FF9330BFB5DE}"/>
    <hyperlink ref="D30" location="Anexos!Q2" display="Anexos!Q2" xr:uid="{DB04AD59-D8D3-41D4-8BB9-CD251643B34B}"/>
    <hyperlink ref="D33" location="Anexos!Q2" display="Anexos!Q2" xr:uid="{19C148F9-DE97-4208-B04A-688F47D3559F}"/>
  </hyperlinks>
  <pageMargins left="0.7" right="0.7" top="0.75" bottom="0.75" header="0.3" footer="0.3"/>
  <pageSetup paperSize="9" scale="32" fitToHeight="3" orientation="portrait" r:id="rId1"/>
  <rowBreaks count="2" manualBreakCount="2">
    <brk id="44" max="16383" man="1"/>
    <brk id="68" max="1638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F2300-60AF-4ADC-9D96-ABD3738B18F6}">
  <dimension ref="A1:L89"/>
  <sheetViews>
    <sheetView tabSelected="1" view="pageBreakPreview" topLeftCell="A22" zoomScale="60" zoomScaleNormal="70" workbookViewId="0">
      <selection activeCell="D27" sqref="D1:D1048576"/>
    </sheetView>
  </sheetViews>
  <sheetFormatPr baseColWidth="10" defaultRowHeight="14.4" x14ac:dyDescent="0.3"/>
  <cols>
    <col min="1" max="1" width="14.109375" customWidth="1"/>
    <col min="2" max="2" width="47.33203125" customWidth="1"/>
    <col min="3" max="3" width="53.5546875" customWidth="1"/>
    <col min="4" max="4" width="61.109375" hidden="1" customWidth="1"/>
    <col min="5" max="5" width="15" customWidth="1"/>
    <col min="6" max="6" width="19" customWidth="1"/>
    <col min="7" max="7" width="26" customWidth="1"/>
    <col min="10" max="10" width="22.44140625" customWidth="1"/>
    <col min="11" max="11" width="22.6640625" customWidth="1"/>
  </cols>
  <sheetData>
    <row r="1" spans="1:12" ht="26.4" thickBot="1" x14ac:dyDescent="0.35">
      <c r="A1" s="166" t="s">
        <v>298</v>
      </c>
      <c r="B1" s="167"/>
      <c r="C1" s="167"/>
      <c r="D1" s="167"/>
      <c r="E1" s="167"/>
      <c r="F1" s="167"/>
      <c r="G1" s="168"/>
    </row>
    <row r="2" spans="1:12" ht="26.4" thickBot="1" x14ac:dyDescent="0.35">
      <c r="A2" s="1"/>
      <c r="B2" s="1"/>
      <c r="C2" s="1"/>
      <c r="D2" s="1"/>
      <c r="E2" s="1"/>
      <c r="F2" s="28"/>
      <c r="G2" s="1"/>
    </row>
    <row r="3" spans="1:12" ht="18.600000000000001" thickBot="1" x14ac:dyDescent="0.35">
      <c r="A3" s="169" t="s">
        <v>0</v>
      </c>
      <c r="B3" s="170"/>
      <c r="C3" s="171" t="s">
        <v>1</v>
      </c>
      <c r="D3" s="172"/>
      <c r="E3" s="173" t="s">
        <v>302</v>
      </c>
      <c r="F3" s="174"/>
      <c r="G3" s="172"/>
      <c r="I3" s="173" t="s">
        <v>303</v>
      </c>
      <c r="J3" s="174"/>
      <c r="K3" s="172"/>
    </row>
    <row r="4" spans="1:12" ht="18.600000000000001" thickBot="1" x14ac:dyDescent="0.35">
      <c r="A4" s="2" t="s">
        <v>2</v>
      </c>
      <c r="B4" s="2" t="s">
        <v>3</v>
      </c>
      <c r="C4" s="2" t="s">
        <v>4</v>
      </c>
      <c r="D4" s="4" t="s">
        <v>5</v>
      </c>
      <c r="E4" s="4" t="s">
        <v>6</v>
      </c>
      <c r="F4" s="29" t="s">
        <v>7</v>
      </c>
      <c r="G4" s="30" t="s">
        <v>8</v>
      </c>
      <c r="I4" s="4" t="s">
        <v>6</v>
      </c>
      <c r="J4" s="29" t="s">
        <v>7</v>
      </c>
      <c r="K4" s="30" t="s">
        <v>8</v>
      </c>
    </row>
    <row r="5" spans="1:12" ht="38.1" customHeight="1" x14ac:dyDescent="0.3">
      <c r="A5" s="5" t="s">
        <v>9</v>
      </c>
      <c r="B5" s="6"/>
      <c r="C5" s="6"/>
      <c r="D5" s="7"/>
      <c r="E5" s="31"/>
      <c r="F5" s="31"/>
      <c r="G5" s="32"/>
      <c r="I5" s="31"/>
      <c r="J5" s="31"/>
      <c r="K5" s="32"/>
    </row>
    <row r="6" spans="1:12" ht="55.2" x14ac:dyDescent="0.3">
      <c r="A6" s="33" t="s">
        <v>50</v>
      </c>
      <c r="B6" s="9" t="s">
        <v>51</v>
      </c>
      <c r="C6" s="9" t="s">
        <v>52</v>
      </c>
      <c r="D6" s="151" t="s">
        <v>53</v>
      </c>
      <c r="E6" s="34">
        <v>25</v>
      </c>
      <c r="F6" s="35">
        <v>27</v>
      </c>
      <c r="G6" s="133" t="str">
        <f>+IF(AND(ISBLANK(E6),ISBLANK(F6)),"Introducir Meta e Resultado",IF(ISBLANK(E6),"Introducir Meta",IF(ISBLANK(F6),"Introducir Resultado",IF(F6&gt;=E6,"Meta Conseguida","Meta Non Conseguida"))))</f>
        <v>Meta Conseguida</v>
      </c>
      <c r="I6" s="34">
        <v>25</v>
      </c>
      <c r="J6" s="35">
        <v>22</v>
      </c>
      <c r="K6" s="133" t="str">
        <f>+IF(AND(ISBLANK(I6),ISBLANK(J6)),"Introducir Meta e Resultado",IF(ISBLANK(I6),"Introducir Meta",IF(ISBLANK(J6),"Introducir Resultado",IF(J6&gt;=I6,"Meta Conseguida","Meta Non Conseguida"))))</f>
        <v>Meta Non Conseguida</v>
      </c>
    </row>
    <row r="7" spans="1:12" ht="36" x14ac:dyDescent="0.3">
      <c r="A7" s="36" t="s">
        <v>54</v>
      </c>
      <c r="B7" s="37" t="s">
        <v>55</v>
      </c>
      <c r="C7" s="37" t="s">
        <v>56</v>
      </c>
      <c r="D7" s="38" t="s">
        <v>57</v>
      </c>
      <c r="E7" s="39">
        <f>+COUNTA(E8:E9)</f>
        <v>2</v>
      </c>
      <c r="F7" s="40">
        <f ca="1">+COUNTIF(G8:G9,"Meta Conseguida")</f>
        <v>0</v>
      </c>
      <c r="G7" s="134" t="str">
        <f ca="1">+IF(F7=0,"Ningunha Meta Alcanzada",IF(F7&gt;=E7,"Meta Totalmente Alcanzada",IF(F7&gt;0,"Meta Parcialmente Alcanzada")))</f>
        <v>Ningunha Meta Alcanzada</v>
      </c>
      <c r="I7" s="39">
        <f>+COUNTA(I8:I9)</f>
        <v>2</v>
      </c>
      <c r="J7" s="40">
        <f ca="1">+COUNTIF(K8:K9,"Meta Conseguida")</f>
        <v>0</v>
      </c>
      <c r="K7" s="134" t="str">
        <f ca="1">+IF(J7=0,"Ningunha Meta Alcanzada",IF(J7&gt;=I7,"Meta Totalmente Alcanzada",IF(J7&gt;0,"Meta Parcialmente Alcanzada")))</f>
        <v>Ningunha Meta Alcanzada</v>
      </c>
    </row>
    <row r="8" spans="1:12" ht="69" x14ac:dyDescent="0.3">
      <c r="A8" s="128" t="s">
        <v>58</v>
      </c>
      <c r="B8" s="41" t="s">
        <v>59</v>
      </c>
      <c r="C8" s="41" t="s">
        <v>56</v>
      </c>
      <c r="D8" s="152" t="s">
        <v>60</v>
      </c>
      <c r="E8" s="43">
        <v>0</v>
      </c>
      <c r="F8" s="44">
        <v>0</v>
      </c>
      <c r="G8" s="135" t="str">
        <f>+IF(AND(ISBLANK(E8),ISBLANK(F8)),"Introducir Meta e Resultado",IF(ISBLANK(E8),"Introducir Meta",IF(ISBLANK(F8),"Introducir Resultado",IF(F8&gt;=E8,"Meta Conseguida","Meta Non Conseguida"))))</f>
        <v>Meta Conseguida</v>
      </c>
      <c r="I8" s="43">
        <v>0</v>
      </c>
      <c r="J8" s="44">
        <v>0</v>
      </c>
      <c r="K8" s="135" t="str">
        <f>+IF(AND(ISBLANK(I8),ISBLANK(J8)),"Introducir Meta e Resultado",IF(ISBLANK(I8),"Introducir Meta",IF(ISBLANK(J8),"Introducir Resultado",IF(J8&gt;=I8,"Meta Conseguida","Meta Non Conseguida"))))</f>
        <v>Meta Conseguida</v>
      </c>
    </row>
    <row r="9" spans="1:12" ht="55.2" x14ac:dyDescent="0.3">
      <c r="A9" s="129" t="s">
        <v>61</v>
      </c>
      <c r="B9" s="46" t="s">
        <v>62</v>
      </c>
      <c r="C9" s="46" t="s">
        <v>56</v>
      </c>
      <c r="D9" s="154" t="s">
        <v>63</v>
      </c>
      <c r="E9" s="47">
        <v>0</v>
      </c>
      <c r="F9" s="44">
        <f ca="1">+IFERROR(F$9/F$87,0)</f>
        <v>0</v>
      </c>
      <c r="G9" s="136" t="str">
        <f t="shared" ref="G9" ca="1" si="0">+IF(AND(ISBLANK(E9),ISBLANK(F9)),"Introducir Meta e Resultado",IF(ISBLANK(E9),"Introducir Meta",IF(ISBLANK(F9),"Introducir Resultado",IF(F9&gt;=E9,"Meta Conseguida","Meta Non Conseguida"))))</f>
        <v>Introducir Meta</v>
      </c>
      <c r="I9" s="47">
        <v>0</v>
      </c>
      <c r="J9" s="44">
        <f ca="1">+IFERROR(J$9/J$87,0)</f>
        <v>0</v>
      </c>
      <c r="K9" s="136" t="str">
        <f t="shared" ref="K9" ca="1" si="1">+IF(AND(ISBLANK(I9),ISBLANK(J9)),"Introducir Meta e Resultado",IF(ISBLANK(I9),"Introducir Meta",IF(ISBLANK(J9),"Introducir Resultado",IF(J9&gt;=I9,"Meta Conseguida","Meta Non Conseguida"))))</f>
        <v>Introducir Meta</v>
      </c>
    </row>
    <row r="10" spans="1:12" ht="41.4" x14ac:dyDescent="0.3">
      <c r="A10" s="33" t="s">
        <v>64</v>
      </c>
      <c r="B10" s="9" t="s">
        <v>65</v>
      </c>
      <c r="C10" s="9" t="s">
        <v>66</v>
      </c>
      <c r="D10" s="48" t="s">
        <v>67</v>
      </c>
      <c r="E10" s="49">
        <f ca="1">+F10+COUNTIF(G$7:G$10,"Meta non Conseguida")+COUNTIF(G$12:G$89,"Meta non Conseguida")</f>
        <v>3</v>
      </c>
      <c r="F10" s="50">
        <f ca="1">+COUNTIF(G$6:G$10,"Meta Conseguida")+COUNTIF(G$12:G$89,"Meta Conseguida")</f>
        <v>3</v>
      </c>
      <c r="G10" s="137">
        <f ca="1">+IFERROR(F10/E10,"Introducir Meta")</f>
        <v>1</v>
      </c>
      <c r="I10" s="49">
        <f ca="1">+J10+COUNTIF(K$7:K$10,"Meta non Conseguida")+COUNTIF(K$12:K$89,"Meta non Conseguida")</f>
        <v>3</v>
      </c>
      <c r="J10" s="50">
        <f ca="1">+COUNTIF(K$6:K$10,"Meta Conseguida")+COUNTIF(K$12:K$89,"Meta Conseguida")</f>
        <v>3</v>
      </c>
      <c r="K10" s="137">
        <f ca="1">+IFERROR(J10/I10,"Introducir Meta")</f>
        <v>1</v>
      </c>
    </row>
    <row r="11" spans="1:12" ht="36" x14ac:dyDescent="0.3">
      <c r="A11" s="36" t="s">
        <v>68</v>
      </c>
      <c r="B11" s="37" t="s">
        <v>69</v>
      </c>
      <c r="C11" s="37" t="s">
        <v>70</v>
      </c>
      <c r="D11" s="38" t="s">
        <v>71</v>
      </c>
      <c r="E11" s="39">
        <f>+COUNTA(E12:E13)</f>
        <v>2</v>
      </c>
      <c r="F11" s="40">
        <f>+COUNTIF(G12:G13,"Meta Conseguida")</f>
        <v>0</v>
      </c>
      <c r="G11" s="134" t="str">
        <f>+IF(F11=0,"Ningunha Meta Alcanzada",IF(F11&gt;=E11,"Meta Totalmente Alcanzada",IF(F11&gt;0,"Meta Parcialmente Alcanzada")))</f>
        <v>Ningunha Meta Alcanzada</v>
      </c>
      <c r="I11" s="39">
        <f>+COUNTA(I12:I13)</f>
        <v>2</v>
      </c>
      <c r="J11" s="40">
        <f ca="1">+COUNTIF(K12:K13,"Meta Conseguida")</f>
        <v>0</v>
      </c>
      <c r="K11" s="134" t="str">
        <f ca="1">+IF(J11=0,"Ningunha Meta Alcanzada",IF(J11&gt;=I11,"Meta Totalmente Alcanzada",IF(J11&gt;0,"Meta Parcialmente Alcanzada")))</f>
        <v>Ningunha Meta Alcanzada</v>
      </c>
    </row>
    <row r="12" spans="1:12" ht="69" x14ac:dyDescent="0.3">
      <c r="A12" s="128" t="s">
        <v>72</v>
      </c>
      <c r="B12" s="41" t="s">
        <v>73</v>
      </c>
      <c r="C12" s="41" t="s">
        <v>70</v>
      </c>
      <c r="D12" s="152" t="s">
        <v>74</v>
      </c>
      <c r="E12" s="43">
        <v>2</v>
      </c>
      <c r="F12" s="44">
        <v>0</v>
      </c>
      <c r="G12" s="135" t="str">
        <f t="shared" ref="G12:G13" si="2">+IF(AND(ISBLANK(E12),ISBLANK(F12)),"Introducir Meta e Resultado",IF(ISBLANK(E12),"Introducir Meta",IF(ISBLANK(F12),"Introducir Resultado",IF(F12&gt;=E12,"Meta Conseguida","Meta Non Conseguida"))))</f>
        <v>Meta Non Conseguida</v>
      </c>
      <c r="I12" s="43">
        <v>2</v>
      </c>
      <c r="J12" s="44">
        <v>11</v>
      </c>
      <c r="K12" s="135" t="str">
        <f t="shared" ref="K12:K13" si="3">+IF(AND(ISBLANK(I12),ISBLANK(J12)),"Introducir Meta e Resultado",IF(ISBLANK(I12),"Introducir Meta",IF(ISBLANK(J12),"Introducir Resultado",IF(J12&gt;=I12,"Meta Conseguida","Meta Non Conseguida"))))</f>
        <v>Meta Conseguida</v>
      </c>
      <c r="L12" t="s">
        <v>306</v>
      </c>
    </row>
    <row r="13" spans="1:12" ht="41.4" x14ac:dyDescent="0.3">
      <c r="A13" s="129" t="s">
        <v>75</v>
      </c>
      <c r="B13" s="46" t="s">
        <v>76</v>
      </c>
      <c r="C13" s="46" t="s">
        <v>70</v>
      </c>
      <c r="D13" s="154" t="s">
        <v>77</v>
      </c>
      <c r="E13" s="47">
        <v>0.1</v>
      </c>
      <c r="F13" s="51">
        <v>0</v>
      </c>
      <c r="G13" s="136" t="str">
        <f t="shared" si="2"/>
        <v>Meta Non Conseguida</v>
      </c>
      <c r="I13" s="47">
        <v>0.1</v>
      </c>
      <c r="J13" s="51">
        <f ca="1">+IFERROR(J$13/J$88,0)</f>
        <v>0.30555555555555558</v>
      </c>
      <c r="K13" s="136" t="str">
        <f t="shared" ca="1" si="3"/>
        <v>Introducir Meta</v>
      </c>
    </row>
    <row r="14" spans="1:12" ht="36" x14ac:dyDescent="0.3">
      <c r="A14" s="33" t="s">
        <v>78</v>
      </c>
      <c r="B14" s="9" t="s">
        <v>79</v>
      </c>
      <c r="C14" s="9" t="s">
        <v>70</v>
      </c>
      <c r="D14" s="52" t="s">
        <v>80</v>
      </c>
      <c r="E14" s="53" t="s">
        <v>13</v>
      </c>
      <c r="F14" s="54">
        <v>8.3333333333333329E-2</v>
      </c>
      <c r="G14" s="134" t="str">
        <f>+IF(ISBLANK(F14),"Introducir Resultado","Resultado Introducido")</f>
        <v>Resultado Introducido</v>
      </c>
      <c r="I14" s="53" t="s">
        <v>13</v>
      </c>
      <c r="J14" s="54">
        <v>8.3333333333333329E-2</v>
      </c>
      <c r="K14" s="134" t="str">
        <f>+IF(ISBLANK(J14),"Introducir Resultado","Resultado Introducido")</f>
        <v>Resultado Introducido</v>
      </c>
    </row>
    <row r="15" spans="1:12" ht="36" x14ac:dyDescent="0.3">
      <c r="A15" s="36" t="s">
        <v>81</v>
      </c>
      <c r="B15" s="37" t="s">
        <v>82</v>
      </c>
      <c r="C15" s="37" t="s">
        <v>70</v>
      </c>
      <c r="D15" s="38" t="s">
        <v>83</v>
      </c>
      <c r="E15" s="55">
        <f>+COUNTA(E16:E17)</f>
        <v>0</v>
      </c>
      <c r="F15" s="56">
        <f ca="1">+COUNTIF(G16:G17,"Meta Conseguida")</f>
        <v>0</v>
      </c>
      <c r="G15" s="134" t="str">
        <f ca="1">+IF(F15=0,"Ningunha Meta Alcanzada",IF(F15&gt;=E15,"Meta Totalmente Alcanzada",IF(F15&gt;0,"Meta Parcialmente Alcanzada")))</f>
        <v>Ningunha Meta Alcanzada</v>
      </c>
      <c r="I15" s="55">
        <f>+COUNTA(I16:I17)</f>
        <v>0</v>
      </c>
      <c r="J15" s="56">
        <f ca="1">+COUNTIF(K16:K17,"Meta Conseguida")</f>
        <v>0</v>
      </c>
      <c r="K15" s="134" t="str">
        <f ca="1">+IF(J15=0,"Ningunha Meta Alcanzada",IF(J15&gt;=I15,"Meta Totalmente Alcanzada",IF(J15&gt;0,"Meta Parcialmente Alcanzada")))</f>
        <v>Ningunha Meta Alcanzada</v>
      </c>
    </row>
    <row r="16" spans="1:12" ht="55.2" x14ac:dyDescent="0.3">
      <c r="A16" s="128" t="s">
        <v>84</v>
      </c>
      <c r="B16" s="41" t="s">
        <v>85</v>
      </c>
      <c r="C16" s="41" t="s">
        <v>70</v>
      </c>
      <c r="D16" s="159" t="s">
        <v>86</v>
      </c>
      <c r="E16" s="43"/>
      <c r="F16" s="44">
        <v>0</v>
      </c>
      <c r="G16" s="135" t="str">
        <f t="shared" ref="G16:G17" si="4">+IF(AND(ISBLANK(E16),ISBLANK(F16)),"Introducir Meta e Resultado",IF(ISBLANK(E16),"Introducir Meta",IF(ISBLANK(F16),"Introducir Resultado",IF(F16&gt;=E16,"Meta Conseguida","Meta Non Conseguida"))))</f>
        <v>Introducir Meta</v>
      </c>
      <c r="I16" s="43"/>
      <c r="J16" s="44">
        <v>7</v>
      </c>
      <c r="K16" s="135" t="str">
        <f t="shared" ref="K16:K17" si="5">+IF(AND(ISBLANK(I16),ISBLANK(J16)),"Introducir Meta e Resultado",IF(ISBLANK(I16),"Introducir Meta",IF(ISBLANK(J16),"Introducir Resultado",IF(J16&gt;=I16,"Meta Conseguida","Meta Non Conseguida"))))</f>
        <v>Introducir Meta</v>
      </c>
      <c r="L16" t="s">
        <v>306</v>
      </c>
    </row>
    <row r="17" spans="1:12" ht="41.4" x14ac:dyDescent="0.3">
      <c r="A17" s="128" t="s">
        <v>87</v>
      </c>
      <c r="B17" s="41" t="s">
        <v>88</v>
      </c>
      <c r="C17" s="41" t="s">
        <v>70</v>
      </c>
      <c r="D17" s="159" t="s">
        <v>89</v>
      </c>
      <c r="E17" s="57"/>
      <c r="F17" s="58">
        <f ca="1">+IFERROR(F$17/F$88,0)</f>
        <v>0.19444444444444445</v>
      </c>
      <c r="G17" s="135" t="str">
        <f t="shared" ca="1" si="4"/>
        <v>Introducir Meta</v>
      </c>
      <c r="I17" s="57"/>
      <c r="J17" s="58">
        <f ca="1">+IFERROR(J$17/J$88,0)</f>
        <v>0.19444444444444445</v>
      </c>
      <c r="K17" s="135" t="str">
        <f t="shared" ca="1" si="5"/>
        <v>Introducir Meta</v>
      </c>
    </row>
    <row r="18" spans="1:12" ht="55.2" x14ac:dyDescent="0.3">
      <c r="A18" s="45" t="s">
        <v>90</v>
      </c>
      <c r="B18" s="46" t="s">
        <v>91</v>
      </c>
      <c r="C18" s="46" t="s">
        <v>70</v>
      </c>
      <c r="D18" s="59" t="s">
        <v>92</v>
      </c>
      <c r="E18" s="60" t="s">
        <v>13</v>
      </c>
      <c r="F18" s="61" t="s">
        <v>13</v>
      </c>
      <c r="G18" s="139" t="s">
        <v>13</v>
      </c>
      <c r="I18" s="60" t="s">
        <v>13</v>
      </c>
      <c r="J18" s="61" t="s">
        <v>13</v>
      </c>
      <c r="K18" s="139" t="s">
        <v>13</v>
      </c>
    </row>
    <row r="19" spans="1:12" ht="36" x14ac:dyDescent="0.3">
      <c r="A19" s="36" t="s">
        <v>93</v>
      </c>
      <c r="B19" s="22" t="s">
        <v>94</v>
      </c>
      <c r="C19" s="22" t="s">
        <v>70</v>
      </c>
      <c r="D19" s="38" t="s">
        <v>95</v>
      </c>
      <c r="E19" s="39">
        <f>+COUNTA(E20:E21)</f>
        <v>2</v>
      </c>
      <c r="F19" s="40">
        <f>+COUNTIF(G20:G21,"Meta Conseguida")</f>
        <v>0</v>
      </c>
      <c r="G19" s="133" t="str">
        <f>+IF(F19=0,"Ningunha Meta Alcanzada",IF(F19&gt;=E19,"Meta Totalmente Alcanzada",IF(F19&gt;0,"Meta Parcialmente Alcanzada")))</f>
        <v>Ningunha Meta Alcanzada</v>
      </c>
      <c r="I19" s="39">
        <f>+COUNTA(I20:I21)</f>
        <v>2</v>
      </c>
      <c r="J19" s="40">
        <f ca="1">+COUNTIF(K20:K21,"Meta Conseguida")</f>
        <v>0</v>
      </c>
      <c r="K19" s="133" t="str">
        <f ca="1">+IF(J19=0,"Ningunha Meta Alcanzada",IF(J19&gt;=I19,"Meta Totalmente Alcanzada",IF(J19&gt;0,"Meta Parcialmente Alcanzada")))</f>
        <v>Ningunha Meta Alcanzada</v>
      </c>
    </row>
    <row r="20" spans="1:12" ht="69" x14ac:dyDescent="0.3">
      <c r="A20" s="128" t="s">
        <v>96</v>
      </c>
      <c r="B20" s="41" t="s">
        <v>97</v>
      </c>
      <c r="C20" s="41" t="s">
        <v>70</v>
      </c>
      <c r="D20" s="152" t="s">
        <v>98</v>
      </c>
      <c r="E20" s="43">
        <v>2</v>
      </c>
      <c r="F20" s="44">
        <v>0</v>
      </c>
      <c r="G20" s="135" t="str">
        <f t="shared" ref="G20:G21" si="6">+IF(AND(ISBLANK(E20),ISBLANK(F20)),"Introducir Meta e Resultado",IF(ISBLANK(E20),"Introducir Meta",IF(ISBLANK(F20),"Introducir Resultado",IF(F20&gt;=E20,"Meta Conseguida","Meta Non Conseguida"))))</f>
        <v>Meta Non Conseguida</v>
      </c>
      <c r="I20" s="43">
        <v>2</v>
      </c>
      <c r="J20" s="44">
        <v>2</v>
      </c>
      <c r="K20" s="135" t="str">
        <f t="shared" ref="K20:K21" si="7">+IF(AND(ISBLANK(I20),ISBLANK(J20)),"Introducir Meta e Resultado",IF(ISBLANK(I20),"Introducir Meta",IF(ISBLANK(J20),"Introducir Resultado",IF(J20&gt;=I20,"Meta Conseguida","Meta Non Conseguida"))))</f>
        <v>Meta Conseguida</v>
      </c>
      <c r="L20" t="s">
        <v>306</v>
      </c>
    </row>
    <row r="21" spans="1:12" ht="41.4" x14ac:dyDescent="0.3">
      <c r="A21" s="129" t="s">
        <v>99</v>
      </c>
      <c r="B21" s="46" t="s">
        <v>100</v>
      </c>
      <c r="C21" s="46" t="s">
        <v>70</v>
      </c>
      <c r="D21" s="154" t="s">
        <v>101</v>
      </c>
      <c r="E21" s="57">
        <v>0.05</v>
      </c>
      <c r="F21" s="58">
        <v>0</v>
      </c>
      <c r="G21" s="136" t="str">
        <f t="shared" si="6"/>
        <v>Meta Non Conseguida</v>
      </c>
      <c r="I21" s="57">
        <v>0.05</v>
      </c>
      <c r="J21" s="58">
        <f ca="1">+IFERROR(J$21/J$88,0)</f>
        <v>5.5555555555555552E-2</v>
      </c>
      <c r="K21" s="136" t="str">
        <f t="shared" ca="1" si="7"/>
        <v>Introducir Meta</v>
      </c>
    </row>
    <row r="22" spans="1:12" ht="41.4" x14ac:dyDescent="0.3">
      <c r="A22" s="62" t="s">
        <v>102</v>
      </c>
      <c r="B22" s="63" t="s">
        <v>103</v>
      </c>
      <c r="C22" s="63" t="s">
        <v>104</v>
      </c>
      <c r="D22" s="64" t="s">
        <v>105</v>
      </c>
      <c r="E22" s="65" t="s">
        <v>13</v>
      </c>
      <c r="F22" s="66" t="s">
        <v>13</v>
      </c>
      <c r="G22" s="140" t="s">
        <v>13</v>
      </c>
      <c r="I22" s="65" t="s">
        <v>13</v>
      </c>
      <c r="J22" s="66" t="s">
        <v>13</v>
      </c>
      <c r="K22" s="140" t="s">
        <v>13</v>
      </c>
    </row>
    <row r="23" spans="1:12" ht="36" x14ac:dyDescent="0.3">
      <c r="A23" s="62" t="s">
        <v>106</v>
      </c>
      <c r="B23" s="21" t="s">
        <v>107</v>
      </c>
      <c r="C23" s="21" t="s">
        <v>108</v>
      </c>
      <c r="D23" s="67" t="s">
        <v>109</v>
      </c>
      <c r="E23" s="68">
        <f>+COUNTA(E24:E29)+COUNTA(E31:E32)+COUNTA(E34:E35)</f>
        <v>6</v>
      </c>
      <c r="F23" s="69">
        <f>+COUNTIF(G24:G35,"Meta Conseguida")</f>
        <v>6</v>
      </c>
      <c r="G23" s="134" t="str">
        <f>+IF(F23=0,"Ningunha Meta Alcanzada",IF(F23&gt;=E23,"Meta Totalmente Alcanzada",IF(F23&gt;0,"Meta Parcialmente Alcanzada")))</f>
        <v>Meta Totalmente Alcanzada</v>
      </c>
      <c r="I23" s="68">
        <f>+COUNTA(I24:I29)+COUNTA(I31:I32)+COUNTA(I34:I35)</f>
        <v>6</v>
      </c>
      <c r="J23" s="69">
        <f>+COUNTIF(K24:K35,"Meta Conseguida")</f>
        <v>5</v>
      </c>
      <c r="K23" s="134" t="str">
        <f>+IF(J23=0,"Ningunha Meta Alcanzada",IF(J23&gt;=I23,"Meta Totalmente Alcanzada",IF(J23&gt;0,"Meta Parcialmente Alcanzada")))</f>
        <v>Meta Parcialmente Alcanzada</v>
      </c>
    </row>
    <row r="24" spans="1:12" ht="69" x14ac:dyDescent="0.3">
      <c r="A24" s="147" t="s">
        <v>110</v>
      </c>
      <c r="B24" s="71" t="s">
        <v>111</v>
      </c>
      <c r="C24" s="71" t="s">
        <v>108</v>
      </c>
      <c r="D24" s="155" t="s">
        <v>112</v>
      </c>
      <c r="E24" s="57">
        <v>0.9</v>
      </c>
      <c r="F24" s="73" t="s">
        <v>305</v>
      </c>
      <c r="G24" s="135" t="str">
        <f t="shared" ref="G24" si="8">+IF(AND(ISBLANK(E24),ISBLANK(F24)),"Introducir Meta e Resultado",IF(ISBLANK(E24),"Introducir Meta",IF(ISBLANK(F24),"Introducir Resultado",IF(F24&gt;=E24,"Meta Conseguida","Meta Non Conseguida"))))</f>
        <v>Meta Conseguida</v>
      </c>
      <c r="I24" s="57">
        <v>0.9</v>
      </c>
      <c r="J24" s="73">
        <v>1</v>
      </c>
      <c r="K24" s="135" t="str">
        <f t="shared" ref="K24" si="9">+IF(AND(ISBLANK(I24),ISBLANK(J24)),"Introducir Meta e Resultado",IF(ISBLANK(I24),"Introducir Meta",IF(ISBLANK(J24),"Introducir Resultado",IF(J24&gt;=I24,"Meta Conseguida","Meta Non Conseguida"))))</f>
        <v>Meta Conseguida</v>
      </c>
    </row>
    <row r="25" spans="1:12" ht="82.8" x14ac:dyDescent="0.3">
      <c r="A25" s="147" t="s">
        <v>113</v>
      </c>
      <c r="B25" s="71" t="s">
        <v>114</v>
      </c>
      <c r="C25" s="71" t="s">
        <v>108</v>
      </c>
      <c r="D25" s="155" t="s">
        <v>115</v>
      </c>
      <c r="E25" s="57">
        <v>0.05</v>
      </c>
      <c r="F25" s="73">
        <v>0</v>
      </c>
      <c r="G25" s="135" t="str">
        <f>+IF(AND(ISBLANK(E25),ISBLANK(F25)),"Introducir Meta e Resultado",IF(ISBLANK(E25),"Introducir Meta",IF(ISBLANK(F25),"Introducir Resultado",IF(F25&lt;=E25,"Meta Conseguida","Meta Non Conseguida"))))</f>
        <v>Meta Conseguida</v>
      </c>
      <c r="I25" s="57">
        <v>0.05</v>
      </c>
      <c r="J25" s="73">
        <v>9.5238095238095205E-2</v>
      </c>
      <c r="K25" s="135" t="str">
        <f>+IF(AND(ISBLANK(I25),ISBLANK(J25)),"Introducir Meta e Resultado",IF(ISBLANK(I25),"Introducir Meta",IF(ISBLANK(J25),"Introducir Resultado",IF(J25&lt;=I25,"Meta Conseguida","Meta Non Conseguida"))))</f>
        <v>Meta Non Conseguida</v>
      </c>
    </row>
    <row r="26" spans="1:12" ht="69" x14ac:dyDescent="0.3">
      <c r="A26" s="147" t="s">
        <v>116</v>
      </c>
      <c r="B26" s="71" t="s">
        <v>117</v>
      </c>
      <c r="C26" s="71" t="s">
        <v>108</v>
      </c>
      <c r="D26" s="155" t="s">
        <v>112</v>
      </c>
      <c r="E26" s="57">
        <v>0.95</v>
      </c>
      <c r="F26" s="73">
        <v>0.99060000000000004</v>
      </c>
      <c r="G26" s="135" t="str">
        <f t="shared" ref="G26:G31" si="10">+IF(AND(ISBLANK(E26),ISBLANK(F26)),"Introducir Meta e Resultado",IF(ISBLANK(E26),"Introducir Meta",IF(ISBLANK(F26),"Introducir Resultado",IF(F26&gt;=E26,"Meta Conseguida","Meta Non Conseguida"))))</f>
        <v>Meta Conseguida</v>
      </c>
      <c r="I26" s="57">
        <v>0.95</v>
      </c>
      <c r="J26" s="73">
        <v>0.99585062240663902</v>
      </c>
      <c r="K26" s="135" t="str">
        <f t="shared" ref="K26:K29" si="11">+IF(AND(ISBLANK(I26),ISBLANK(J26)),"Introducir Meta e Resultado",IF(ISBLANK(I26),"Introducir Meta",IF(ISBLANK(J26),"Introducir Resultado",IF(J26&gt;=I26,"Meta Conseguida","Meta Non Conseguida"))))</f>
        <v>Meta Conseguida</v>
      </c>
    </row>
    <row r="27" spans="1:12" ht="69" x14ac:dyDescent="0.3">
      <c r="A27" s="147" t="s">
        <v>118</v>
      </c>
      <c r="B27" s="71" t="s">
        <v>119</v>
      </c>
      <c r="C27" s="71" t="s">
        <v>108</v>
      </c>
      <c r="D27" s="156" t="s">
        <v>120</v>
      </c>
      <c r="E27" s="57">
        <v>0.9</v>
      </c>
      <c r="F27" s="73">
        <v>0.96</v>
      </c>
      <c r="G27" s="135" t="str">
        <f t="shared" si="10"/>
        <v>Meta Conseguida</v>
      </c>
      <c r="I27" s="57">
        <v>0.9</v>
      </c>
      <c r="J27" s="73">
        <v>0.97747747747747804</v>
      </c>
      <c r="K27" s="135" t="str">
        <f t="shared" si="11"/>
        <v>Meta Conseguida</v>
      </c>
    </row>
    <row r="28" spans="1:12" ht="69" x14ac:dyDescent="0.3">
      <c r="A28" s="147" t="s">
        <v>121</v>
      </c>
      <c r="B28" s="71" t="s">
        <v>122</v>
      </c>
      <c r="C28" s="71" t="s">
        <v>108</v>
      </c>
      <c r="D28" s="155" t="s">
        <v>123</v>
      </c>
      <c r="E28" s="57">
        <v>0.9</v>
      </c>
      <c r="F28" s="73">
        <v>1</v>
      </c>
      <c r="G28" s="135" t="str">
        <f t="shared" si="10"/>
        <v>Meta Conseguida</v>
      </c>
      <c r="I28" s="57">
        <v>0.95</v>
      </c>
      <c r="J28" s="73">
        <v>1</v>
      </c>
      <c r="K28" s="135" t="str">
        <f t="shared" si="11"/>
        <v>Meta Conseguida</v>
      </c>
    </row>
    <row r="29" spans="1:12" ht="69" x14ac:dyDescent="0.3">
      <c r="A29" s="147" t="s">
        <v>124</v>
      </c>
      <c r="B29" s="71" t="s">
        <v>125</v>
      </c>
      <c r="C29" s="71" t="s">
        <v>108</v>
      </c>
      <c r="D29" s="155" t="s">
        <v>126</v>
      </c>
      <c r="E29" s="57">
        <v>0.9</v>
      </c>
      <c r="F29" s="73">
        <v>0.96</v>
      </c>
      <c r="G29" s="135" t="str">
        <f t="shared" si="10"/>
        <v>Meta Conseguida</v>
      </c>
      <c r="I29" s="57">
        <v>0.9</v>
      </c>
      <c r="J29" s="73">
        <v>0.97747747747747804</v>
      </c>
      <c r="K29" s="135" t="str">
        <f t="shared" si="11"/>
        <v>Meta Conseguida</v>
      </c>
    </row>
    <row r="30" spans="1:12" ht="55.2" x14ac:dyDescent="0.3">
      <c r="A30" s="70" t="s">
        <v>127</v>
      </c>
      <c r="B30" s="71" t="s">
        <v>128</v>
      </c>
      <c r="C30" s="71" t="s">
        <v>108</v>
      </c>
      <c r="D30" s="74" t="s">
        <v>129</v>
      </c>
      <c r="E30" s="75" t="s">
        <v>13</v>
      </c>
      <c r="F30" s="76" t="s">
        <v>13</v>
      </c>
      <c r="G30" s="141" t="s">
        <v>13</v>
      </c>
      <c r="I30" s="75" t="s">
        <v>13</v>
      </c>
      <c r="J30" s="76" t="s">
        <v>13</v>
      </c>
      <c r="K30" s="141" t="s">
        <v>13</v>
      </c>
    </row>
    <row r="31" spans="1:12" ht="41.4" x14ac:dyDescent="0.3">
      <c r="A31" s="70" t="s">
        <v>130</v>
      </c>
      <c r="B31" s="71" t="s">
        <v>131</v>
      </c>
      <c r="C31" s="71" t="s">
        <v>108</v>
      </c>
      <c r="D31" s="72" t="s">
        <v>132</v>
      </c>
      <c r="E31" s="57"/>
      <c r="F31" s="73">
        <f>+MIN([1]Anexos!$R$306:$R$400)</f>
        <v>0.8</v>
      </c>
      <c r="G31" s="135" t="str">
        <f t="shared" si="10"/>
        <v>Introducir Meta</v>
      </c>
      <c r="I31" s="57"/>
      <c r="J31" s="73">
        <v>0.8</v>
      </c>
      <c r="K31" s="135" t="str">
        <f t="shared" ref="K31" si="12">+IF(AND(ISBLANK(I31),ISBLANK(J31)),"Introducir Meta e Resultado",IF(ISBLANK(I31),"Introducir Meta",IF(ISBLANK(J31),"Introducir Resultado",IF(J31&gt;=I31,"Meta Conseguida","Meta Non Conseguida"))))</f>
        <v>Introducir Meta</v>
      </c>
    </row>
    <row r="32" spans="1:12" ht="69" x14ac:dyDescent="0.3">
      <c r="A32" s="70" t="s">
        <v>133</v>
      </c>
      <c r="B32" s="71" t="s">
        <v>134</v>
      </c>
      <c r="C32" s="71" t="s">
        <v>108</v>
      </c>
      <c r="D32" s="72" t="s">
        <v>135</v>
      </c>
      <c r="E32" s="77"/>
      <c r="F32" s="73">
        <f>[1]Anexos!$V$303</f>
        <v>1</v>
      </c>
      <c r="G32" s="135" t="str">
        <f>+IF(AND(ISBLANK(E32),ISBLANK(F32)),"Introducir Meta e Resultado",IF(ISBLANK(E32),"Introducir Meta",IF(ISBLANK(F32),"Introducir Resultado",IF(F32&gt;=E32,"Meta Conseguida","Meta Non Conseguida"))))</f>
        <v>Introducir Meta</v>
      </c>
      <c r="I32" s="77"/>
      <c r="J32" s="73">
        <f>[1]Anexos!$V$303</f>
        <v>1</v>
      </c>
      <c r="K32" s="135" t="str">
        <f>+IF(AND(ISBLANK(I32),ISBLANK(J32)),"Introducir Meta e Resultado",IF(ISBLANK(I32),"Introducir Meta",IF(ISBLANK(J32),"Introducir Resultado",IF(J32&gt;=I32,"Meta Conseguida","Meta Non Conseguida"))))</f>
        <v>Introducir Meta</v>
      </c>
    </row>
    <row r="33" spans="1:11" ht="55.2" x14ac:dyDescent="0.3">
      <c r="A33" s="70" t="s">
        <v>136</v>
      </c>
      <c r="B33" s="71" t="s">
        <v>137</v>
      </c>
      <c r="C33" s="71" t="s">
        <v>108</v>
      </c>
      <c r="D33" s="74" t="s">
        <v>138</v>
      </c>
      <c r="E33" s="75" t="s">
        <v>13</v>
      </c>
      <c r="F33" s="76" t="s">
        <v>13</v>
      </c>
      <c r="G33" s="141" t="s">
        <v>13</v>
      </c>
      <c r="I33" s="75" t="s">
        <v>13</v>
      </c>
      <c r="J33" s="76" t="s">
        <v>13</v>
      </c>
      <c r="K33" s="141" t="s">
        <v>13</v>
      </c>
    </row>
    <row r="34" spans="1:11" ht="41.4" x14ac:dyDescent="0.3">
      <c r="A34" s="70" t="s">
        <v>139</v>
      </c>
      <c r="B34" s="71" t="s">
        <v>140</v>
      </c>
      <c r="C34" s="71" t="s">
        <v>108</v>
      </c>
      <c r="D34" s="72" t="s">
        <v>141</v>
      </c>
      <c r="E34" s="57"/>
      <c r="F34" s="73">
        <f>+MIN([1]Anexos!$Q$306:$Q$400)</f>
        <v>1</v>
      </c>
      <c r="G34" s="135" t="str">
        <f>+IF(AND(ISBLANK(E34),ISBLANK(F34)),"Introducir Meta e Resultado",IF(ISBLANK(E34),"Introducir Meta",IF(ISBLANK(F34),"Introducir Resultado",IF(F34&gt;=E34,"Meta Conseguida","Meta Non Conseguida"))))</f>
        <v>Introducir Meta</v>
      </c>
      <c r="I34" s="57"/>
      <c r="J34" s="73">
        <v>1</v>
      </c>
      <c r="K34" s="135" t="str">
        <f>+IF(AND(ISBLANK(I34),ISBLANK(J34)),"Introducir Meta e Resultado",IF(ISBLANK(I34),"Introducir Meta",IF(ISBLANK(J34),"Introducir Resultado",IF(J34&gt;=I34,"Meta Conseguida","Meta Non Conseguida"))))</f>
        <v>Introducir Meta</v>
      </c>
    </row>
    <row r="35" spans="1:11" ht="69" x14ac:dyDescent="0.3">
      <c r="A35" s="78" t="s">
        <v>142</v>
      </c>
      <c r="B35" s="79" t="s">
        <v>143</v>
      </c>
      <c r="C35" s="79" t="s">
        <v>108</v>
      </c>
      <c r="D35" s="80" t="s">
        <v>144</v>
      </c>
      <c r="E35" s="77"/>
      <c r="F35" s="73">
        <f>[1]Anexos!$U$303</f>
        <v>1</v>
      </c>
      <c r="G35" s="135" t="str">
        <f>+IF(AND(ISBLANK(E35),ISBLANK(F35)),"Introducir Meta e Resultado",IF(ISBLANK(E35),"Introducir Meta",IF(ISBLANK(F35),"Introducir Resultado",IF(F35&gt;=E35,"Meta Conseguida","Meta Non Conseguida"))))</f>
        <v>Introducir Meta</v>
      </c>
      <c r="I35" s="77"/>
      <c r="J35" s="73">
        <f>[1]Anexos!$U$303</f>
        <v>1</v>
      </c>
      <c r="K35" s="135" t="str">
        <f>+IF(AND(ISBLANK(I35),ISBLANK(J35)),"Introducir Meta e Resultado",IF(ISBLANK(I35),"Introducir Meta",IF(ISBLANK(J35),"Introducir Resultado",IF(J35&gt;=I35,"Meta Conseguida","Meta Non Conseguida"))))</f>
        <v>Introducir Meta</v>
      </c>
    </row>
    <row r="36" spans="1:11" ht="36" x14ac:dyDescent="0.3">
      <c r="A36" s="62" t="s">
        <v>145</v>
      </c>
      <c r="B36" s="21" t="s">
        <v>146</v>
      </c>
      <c r="C36" s="21" t="s">
        <v>52</v>
      </c>
      <c r="D36" s="67" t="s">
        <v>147</v>
      </c>
      <c r="E36" s="68">
        <f>+COUNTA(E37:E39)</f>
        <v>3</v>
      </c>
      <c r="F36" s="69">
        <f>+COUNTIF(G37:G39,"Meta Conseguida")</f>
        <v>3</v>
      </c>
      <c r="G36" s="134" t="str">
        <f>+IF(F36=0,"Ningunha Meta Alcanzada",IF(F36&gt;=E36,"Meta Totalmente Alcanzada",IF(F36&gt;0,"Meta Parcialmente Alcanzada")))</f>
        <v>Meta Totalmente Alcanzada</v>
      </c>
      <c r="I36" s="68">
        <f>+COUNTA(I37:I39)</f>
        <v>3</v>
      </c>
      <c r="J36" s="69">
        <f>+COUNTIF(K37:K39,"Meta Conseguida")</f>
        <v>3</v>
      </c>
      <c r="K36" s="134" t="str">
        <f>+IF(J36=0,"Ningunha Meta Alcanzada",IF(J36&gt;=I36,"Meta Totalmente Alcanzada",IF(J36&gt;0,"Meta Parcialmente Alcanzada")))</f>
        <v>Meta Totalmente Alcanzada</v>
      </c>
    </row>
    <row r="37" spans="1:11" ht="69" x14ac:dyDescent="0.3">
      <c r="A37" s="70" t="s">
        <v>148</v>
      </c>
      <c r="B37" s="71" t="s">
        <v>149</v>
      </c>
      <c r="C37" s="71" t="s">
        <v>52</v>
      </c>
      <c r="D37" s="155" t="s">
        <v>150</v>
      </c>
      <c r="E37" s="57">
        <v>1</v>
      </c>
      <c r="F37" s="73">
        <v>1.08</v>
      </c>
      <c r="G37" s="135" t="str">
        <f t="shared" ref="G37:G39" si="13">+IF(AND(ISBLANK(E37),ISBLANK(F37)),"Introducir Meta e Resultado",IF(ISBLANK(E37),"Introducir Meta",IF(ISBLANK(F37),"Introducir Resultado",IF(F37&gt;=E37,"Meta Conseguida","Meta Non Conseguida"))))</f>
        <v>Meta Conseguida</v>
      </c>
      <c r="I37" s="57">
        <v>1</v>
      </c>
      <c r="J37" s="73" t="s">
        <v>13</v>
      </c>
      <c r="K37" s="135" t="str">
        <f t="shared" ref="K37:K39" si="14">+IF(AND(ISBLANK(I37),ISBLANK(J37)),"Introducir Meta e Resultado",IF(ISBLANK(I37),"Introducir Meta",IF(ISBLANK(J37),"Introducir Resultado",IF(J37&gt;=I37,"Meta Conseguida","Meta Non Conseguida"))))</f>
        <v>Meta Conseguida</v>
      </c>
    </row>
    <row r="38" spans="1:11" ht="69" x14ac:dyDescent="0.3">
      <c r="A38" s="70" t="s">
        <v>151</v>
      </c>
      <c r="B38" s="71" t="s">
        <v>152</v>
      </c>
      <c r="C38" s="71" t="s">
        <v>52</v>
      </c>
      <c r="D38" s="72" t="s">
        <v>150</v>
      </c>
      <c r="E38" s="57">
        <v>1</v>
      </c>
      <c r="F38" s="73" t="s">
        <v>13</v>
      </c>
      <c r="G38" s="135" t="str">
        <f t="shared" si="13"/>
        <v>Meta Conseguida</v>
      </c>
      <c r="I38" s="57">
        <v>1</v>
      </c>
      <c r="J38" s="73" t="s">
        <v>13</v>
      </c>
      <c r="K38" s="135" t="str">
        <f t="shared" si="14"/>
        <v>Meta Conseguida</v>
      </c>
    </row>
    <row r="39" spans="1:11" ht="69" x14ac:dyDescent="0.3">
      <c r="A39" s="70" t="s">
        <v>153</v>
      </c>
      <c r="B39" s="71" t="s">
        <v>154</v>
      </c>
      <c r="C39" s="71" t="s">
        <v>52</v>
      </c>
      <c r="D39" s="72" t="s">
        <v>155</v>
      </c>
      <c r="E39" s="57">
        <v>1</v>
      </c>
      <c r="F39" s="73" t="s">
        <v>13</v>
      </c>
      <c r="G39" s="135" t="str">
        <f t="shared" si="13"/>
        <v>Meta Conseguida</v>
      </c>
      <c r="I39" s="57">
        <v>1</v>
      </c>
      <c r="J39" s="73" t="s">
        <v>13</v>
      </c>
      <c r="K39" s="135" t="str">
        <f t="shared" si="14"/>
        <v>Meta Conseguida</v>
      </c>
    </row>
    <row r="40" spans="1:11" ht="55.2" x14ac:dyDescent="0.3">
      <c r="A40" s="33" t="s">
        <v>156</v>
      </c>
      <c r="B40" s="81" t="s">
        <v>157</v>
      </c>
      <c r="C40" s="81" t="s">
        <v>108</v>
      </c>
      <c r="D40" s="82" t="s">
        <v>158</v>
      </c>
      <c r="E40" s="83" t="s">
        <v>13</v>
      </c>
      <c r="F40" s="84" t="s">
        <v>13</v>
      </c>
      <c r="G40" s="142" t="str">
        <f>+IF(ISBLANK(F40),"Introducir Resultado","Indicador Completado")</f>
        <v>Indicador Completado</v>
      </c>
      <c r="I40" s="83" t="s">
        <v>13</v>
      </c>
      <c r="J40" s="84" t="s">
        <v>13</v>
      </c>
      <c r="K40" s="142" t="str">
        <f>+IF(ISBLANK(J40),"Introducir Resultado","Indicador Completado")</f>
        <v>Indicador Completado</v>
      </c>
    </row>
    <row r="41" spans="1:11" ht="41.4" x14ac:dyDescent="0.3">
      <c r="A41" s="33" t="s">
        <v>159</v>
      </c>
      <c r="B41" s="81" t="s">
        <v>160</v>
      </c>
      <c r="C41" s="81" t="s">
        <v>161</v>
      </c>
      <c r="D41" s="85" t="s">
        <v>162</v>
      </c>
      <c r="E41" s="86" t="s">
        <v>13</v>
      </c>
      <c r="F41" s="87" t="s">
        <v>13</v>
      </c>
      <c r="G41" s="143" t="s">
        <v>13</v>
      </c>
      <c r="I41" s="86" t="s">
        <v>13</v>
      </c>
      <c r="J41" s="87" t="s">
        <v>13</v>
      </c>
      <c r="K41" s="143" t="s">
        <v>13</v>
      </c>
    </row>
    <row r="42" spans="1:11" ht="18" x14ac:dyDescent="0.3">
      <c r="A42" s="88"/>
      <c r="B42" s="13"/>
      <c r="C42" s="13"/>
      <c r="D42" s="89"/>
      <c r="E42" s="14"/>
      <c r="F42" s="15"/>
      <c r="G42" s="16"/>
      <c r="I42" s="14"/>
      <c r="J42" s="15"/>
      <c r="K42" s="16"/>
    </row>
    <row r="43" spans="1:11" ht="18" x14ac:dyDescent="0.3">
      <c r="A43" s="90" t="s">
        <v>14</v>
      </c>
      <c r="B43" s="18"/>
      <c r="C43" s="18"/>
      <c r="D43" s="91"/>
      <c r="E43" s="19"/>
      <c r="F43" s="19"/>
      <c r="G43" s="20"/>
      <c r="I43" s="19"/>
      <c r="J43" s="19"/>
      <c r="K43" s="20"/>
    </row>
    <row r="44" spans="1:11" ht="18" x14ac:dyDescent="0.3">
      <c r="A44" s="88"/>
      <c r="B44" s="92"/>
      <c r="C44" s="92"/>
      <c r="D44" s="93"/>
      <c r="E44" s="15"/>
      <c r="F44" s="15"/>
      <c r="G44" s="16"/>
      <c r="I44" s="15"/>
      <c r="J44" s="15"/>
      <c r="K44" s="16"/>
    </row>
    <row r="45" spans="1:11" ht="36" x14ac:dyDescent="0.3">
      <c r="A45" s="62" t="s">
        <v>163</v>
      </c>
      <c r="B45" s="21" t="s">
        <v>164</v>
      </c>
      <c r="C45" s="21" t="s">
        <v>165</v>
      </c>
      <c r="D45" s="94" t="s">
        <v>166</v>
      </c>
      <c r="E45" s="95">
        <f>+COUNTA(E46:E50)</f>
        <v>5</v>
      </c>
      <c r="F45" s="69">
        <f>+COUNTIF(G46:G50,"Meta Conseguida")</f>
        <v>4</v>
      </c>
      <c r="G45" s="134" t="str">
        <f>+IF(F45=0,"Ningunha Meta Alcanzada",IF(F45&gt;=E45,"Meta Totalmente Alcanzada",IF(F45&gt;0,"Meta Parcialmente Alcanzada")))</f>
        <v>Meta Parcialmente Alcanzada</v>
      </c>
      <c r="I45" s="95">
        <f>+COUNTA(I46:I50)</f>
        <v>5</v>
      </c>
      <c r="J45" s="69">
        <f>+COUNTIF(K46:K50,"Meta Conseguida")</f>
        <v>5</v>
      </c>
      <c r="K45" s="134" t="str">
        <f>+IF(J45=0,"Ningunha Meta Alcanzada",IF(J45&gt;=I45,"Meta Totalmente Alcanzada",IF(J45&gt;0,"Meta Parcialmente Alcanzada")))</f>
        <v>Meta Totalmente Alcanzada</v>
      </c>
    </row>
    <row r="46" spans="1:11" ht="82.8" x14ac:dyDescent="0.3">
      <c r="A46" s="128" t="s">
        <v>167</v>
      </c>
      <c r="B46" s="71" t="s">
        <v>168</v>
      </c>
      <c r="C46" s="71" t="s">
        <v>165</v>
      </c>
      <c r="D46" s="160" t="s">
        <v>169</v>
      </c>
      <c r="E46" s="97">
        <v>2.5</v>
      </c>
      <c r="F46" s="98">
        <v>3.99</v>
      </c>
      <c r="G46" s="135" t="str">
        <f t="shared" ref="G46:G50" si="15">+IF(AND(ISBLANK(E46),ISBLANK(F46)),"Introducir Meta e Resultado",IF(ISBLANK(E46),"Introducir Meta",IF(ISBLANK(F46),"Introducir Resultado",IF(F46&gt;=E46,"Meta Conseguida","Meta Non Conseguida"))))</f>
        <v>Meta Conseguida</v>
      </c>
      <c r="I46" s="97">
        <v>2.5</v>
      </c>
      <c r="J46" s="98">
        <v>3.1825396825396823</v>
      </c>
      <c r="K46" s="135" t="str">
        <f t="shared" ref="K46:K50" si="16">+IF(AND(ISBLANK(I46),ISBLANK(J46)),"Introducir Meta e Resultado",IF(ISBLANK(I46),"Introducir Meta",IF(ISBLANK(J46),"Introducir Resultado",IF(J46&gt;=I46,"Meta Conseguida","Meta Non Conseguida"))))</f>
        <v>Meta Conseguida</v>
      </c>
    </row>
    <row r="47" spans="1:11" ht="110.4" x14ac:dyDescent="0.3">
      <c r="A47" s="128" t="s">
        <v>170</v>
      </c>
      <c r="B47" s="71" t="s">
        <v>171</v>
      </c>
      <c r="C47" s="71" t="s">
        <v>165</v>
      </c>
      <c r="D47" s="160" t="s">
        <v>172</v>
      </c>
      <c r="E47" s="99">
        <v>2.5</v>
      </c>
      <c r="F47" s="98">
        <v>4.51</v>
      </c>
      <c r="G47" s="135" t="str">
        <f t="shared" si="15"/>
        <v>Meta Conseguida</v>
      </c>
      <c r="I47" s="99">
        <v>2.5</v>
      </c>
      <c r="J47" s="98">
        <v>4.4365079365079367</v>
      </c>
      <c r="K47" s="135" t="str">
        <f t="shared" si="16"/>
        <v>Meta Conseguida</v>
      </c>
    </row>
    <row r="48" spans="1:11" ht="82.8" x14ac:dyDescent="0.3">
      <c r="A48" s="128" t="s">
        <v>173</v>
      </c>
      <c r="B48" s="71" t="s">
        <v>174</v>
      </c>
      <c r="C48" s="71" t="s">
        <v>165</v>
      </c>
      <c r="D48" s="160" t="s">
        <v>175</v>
      </c>
      <c r="E48" s="99">
        <v>2.5</v>
      </c>
      <c r="F48" s="98">
        <v>2.72</v>
      </c>
      <c r="G48" s="135" t="str">
        <f t="shared" si="15"/>
        <v>Meta Conseguida</v>
      </c>
      <c r="I48" s="99">
        <v>2.5</v>
      </c>
      <c r="J48" s="98">
        <v>3.1477272727272729</v>
      </c>
      <c r="K48" s="135" t="str">
        <f t="shared" si="16"/>
        <v>Meta Conseguida</v>
      </c>
    </row>
    <row r="49" spans="1:11" ht="110.4" x14ac:dyDescent="0.3">
      <c r="A49" s="128" t="s">
        <v>176</v>
      </c>
      <c r="B49" s="71" t="s">
        <v>177</v>
      </c>
      <c r="C49" s="71" t="s">
        <v>165</v>
      </c>
      <c r="D49" s="160" t="s">
        <v>178</v>
      </c>
      <c r="E49" s="99">
        <v>2.5</v>
      </c>
      <c r="F49" s="98">
        <v>3.07</v>
      </c>
      <c r="G49" s="135" t="str">
        <f t="shared" si="15"/>
        <v>Meta Conseguida</v>
      </c>
      <c r="I49" s="99">
        <v>2.5</v>
      </c>
      <c r="J49" s="98">
        <v>3.0344827586206895</v>
      </c>
      <c r="K49" s="135" t="str">
        <f t="shared" si="16"/>
        <v>Meta Conseguida</v>
      </c>
    </row>
    <row r="50" spans="1:11" ht="96.6" x14ac:dyDescent="0.3">
      <c r="A50" s="129" t="s">
        <v>179</v>
      </c>
      <c r="B50" s="79" t="s">
        <v>180</v>
      </c>
      <c r="C50" s="79" t="s">
        <v>165</v>
      </c>
      <c r="D50" s="161" t="s">
        <v>181</v>
      </c>
      <c r="E50" s="100">
        <v>2.5</v>
      </c>
      <c r="F50" s="101"/>
      <c r="G50" s="136" t="str">
        <f t="shared" si="15"/>
        <v>Introducir Resultado</v>
      </c>
      <c r="I50" s="100">
        <v>2.5</v>
      </c>
      <c r="J50" s="101" t="s">
        <v>182</v>
      </c>
      <c r="K50" s="136" t="str">
        <f t="shared" si="16"/>
        <v>Meta Conseguida</v>
      </c>
    </row>
    <row r="51" spans="1:11" ht="82.8" x14ac:dyDescent="0.3">
      <c r="A51" s="33" t="s">
        <v>183</v>
      </c>
      <c r="B51" s="81" t="s">
        <v>184</v>
      </c>
      <c r="C51" s="81" t="s">
        <v>108</v>
      </c>
      <c r="D51" s="153" t="s">
        <v>185</v>
      </c>
      <c r="E51" s="158">
        <v>0.05</v>
      </c>
      <c r="F51" s="103">
        <v>0</v>
      </c>
      <c r="G51" s="142" t="str">
        <f t="shared" ref="G51:G52" si="17">+IF(AND(ISBLANK(E51),ISBLANK(F51)),"Introducir Meta e Resultado",IF(ISBLANK(E51),"Introducir Meta",IF(ISBLANK(F51),"Introducir Resultado",IF(F51&lt;=E51,"Meta Conseguida","Meta Non Conseguida"))))</f>
        <v>Meta Conseguida</v>
      </c>
      <c r="I51" s="158">
        <v>0.05</v>
      </c>
      <c r="J51" s="103">
        <v>9.5238095238095205E-2</v>
      </c>
      <c r="K51" s="142" t="str">
        <f t="shared" ref="K51:K52" si="18">+IF(AND(ISBLANK(I51),ISBLANK(J51)),"Introducir Meta e Resultado",IF(ISBLANK(I51),"Introducir Meta",IF(ISBLANK(J51),"Introducir Resultado",IF(J51&lt;=I51,"Meta Conseguida","Meta Non Conseguida"))))</f>
        <v>Meta Non Conseguida</v>
      </c>
    </row>
    <row r="52" spans="1:11" ht="82.8" x14ac:dyDescent="0.3">
      <c r="A52" s="33" t="s">
        <v>186</v>
      </c>
      <c r="B52" s="81" t="s">
        <v>187</v>
      </c>
      <c r="C52" s="81" t="s">
        <v>108</v>
      </c>
      <c r="D52" s="153" t="s">
        <v>188</v>
      </c>
      <c r="E52" s="158">
        <v>0.01</v>
      </c>
      <c r="F52" s="103">
        <v>0</v>
      </c>
      <c r="G52" s="142" t="str">
        <f t="shared" si="17"/>
        <v>Meta Conseguida</v>
      </c>
      <c r="I52" s="158">
        <v>0.01</v>
      </c>
      <c r="J52" s="103">
        <v>0.01</v>
      </c>
      <c r="K52" s="142" t="str">
        <f t="shared" si="18"/>
        <v>Meta Conseguida</v>
      </c>
    </row>
    <row r="53" spans="1:11" ht="36" x14ac:dyDescent="0.3">
      <c r="A53" s="62" t="s">
        <v>189</v>
      </c>
      <c r="B53" s="21" t="s">
        <v>190</v>
      </c>
      <c r="C53" s="21" t="s">
        <v>191</v>
      </c>
      <c r="D53" s="94" t="s">
        <v>192</v>
      </c>
      <c r="E53" s="95">
        <f>+COUNTA(E54:E57)</f>
        <v>4</v>
      </c>
      <c r="F53" s="56">
        <f>+COUNTIF(G54:G57,"Meta Conseguida")</f>
        <v>4</v>
      </c>
      <c r="G53" s="133" t="str">
        <f>+IF(F53=0,"Ningunha Meta Alcanzada",IF(F53&gt;=E53,"Meta Totalmente Alcanzada",IF(F53&gt;0,"Meta Parcialmente Alcanzada")))</f>
        <v>Meta Totalmente Alcanzada</v>
      </c>
      <c r="I53" s="95">
        <f>+COUNTA(I54:I57)</f>
        <v>4</v>
      </c>
      <c r="J53" s="56">
        <f>+COUNTIF(K54:K57,"Meta Conseguida")</f>
        <v>4</v>
      </c>
      <c r="K53" s="133" t="str">
        <f>+IF(J53=0,"Ningunha Meta Alcanzada",IF(J53&gt;=I53,"Meta Totalmente Alcanzada",IF(J53&gt;0,"Meta Parcialmente Alcanzada")))</f>
        <v>Meta Totalmente Alcanzada</v>
      </c>
    </row>
    <row r="54" spans="1:11" ht="96.6" x14ac:dyDescent="0.3">
      <c r="A54" s="128" t="s">
        <v>193</v>
      </c>
      <c r="B54" s="71" t="s">
        <v>194</v>
      </c>
      <c r="C54" s="71" t="s">
        <v>191</v>
      </c>
      <c r="D54" s="160" t="s">
        <v>195</v>
      </c>
      <c r="E54" s="97">
        <v>2.5</v>
      </c>
      <c r="F54" s="98">
        <v>4.21</v>
      </c>
      <c r="G54" s="135" t="str">
        <f t="shared" ref="G54:G62" si="19">+IF(AND(ISBLANK(E54),ISBLANK(F54)),"Introducir Meta e Resultado",IF(ISBLANK(E54),"Introducir Meta",IF(ISBLANK(F54),"Introducir Resultado",IF(F54&gt;=E54,"Meta Conseguida","Meta Non Conseguida"))))</f>
        <v>Meta Conseguida</v>
      </c>
      <c r="I54" s="97">
        <v>2.5</v>
      </c>
      <c r="J54" s="98">
        <v>3.5</v>
      </c>
      <c r="K54" s="135" t="str">
        <f t="shared" ref="K54:K57" si="20">+IF(AND(ISBLANK(I54),ISBLANK(J54)),"Introducir Meta e Resultado",IF(ISBLANK(I54),"Introducir Meta",IF(ISBLANK(J54),"Introducir Resultado",IF(J54&gt;=I54,"Meta Conseguida","Meta Non Conseguida"))))</f>
        <v>Meta Conseguida</v>
      </c>
    </row>
    <row r="55" spans="1:11" ht="124.2" x14ac:dyDescent="0.3">
      <c r="A55" s="128" t="s">
        <v>196</v>
      </c>
      <c r="B55" s="71" t="s">
        <v>197</v>
      </c>
      <c r="C55" s="71" t="s">
        <v>191</v>
      </c>
      <c r="D55" s="160" t="s">
        <v>198</v>
      </c>
      <c r="E55" s="97">
        <v>2.5</v>
      </c>
      <c r="F55" s="98">
        <v>4.28</v>
      </c>
      <c r="G55" s="135" t="str">
        <f t="shared" si="19"/>
        <v>Meta Conseguida</v>
      </c>
      <c r="I55" s="97">
        <v>2.5</v>
      </c>
      <c r="J55" s="98">
        <v>4.1818181818181817</v>
      </c>
      <c r="K55" s="135" t="str">
        <f t="shared" si="20"/>
        <v>Meta Conseguida</v>
      </c>
    </row>
    <row r="56" spans="1:11" ht="96.6" x14ac:dyDescent="0.3">
      <c r="A56" s="128" t="s">
        <v>199</v>
      </c>
      <c r="B56" s="71" t="s">
        <v>200</v>
      </c>
      <c r="C56" s="71" t="s">
        <v>191</v>
      </c>
      <c r="D56" s="160" t="s">
        <v>201</v>
      </c>
      <c r="E56" s="99">
        <v>2.5</v>
      </c>
      <c r="F56" s="98">
        <v>3.5</v>
      </c>
      <c r="G56" s="135" t="str">
        <f t="shared" si="19"/>
        <v>Meta Conseguida</v>
      </c>
      <c r="I56" s="99">
        <v>2.5</v>
      </c>
      <c r="J56" s="98">
        <v>3.7142857142857144</v>
      </c>
      <c r="K56" s="135" t="str">
        <f t="shared" si="20"/>
        <v>Meta Conseguida</v>
      </c>
    </row>
    <row r="57" spans="1:11" ht="124.2" x14ac:dyDescent="0.3">
      <c r="A57" s="129" t="s">
        <v>202</v>
      </c>
      <c r="B57" s="71" t="s">
        <v>203</v>
      </c>
      <c r="C57" s="79" t="s">
        <v>191</v>
      </c>
      <c r="D57" s="160" t="s">
        <v>204</v>
      </c>
      <c r="E57" s="100">
        <v>2.5</v>
      </c>
      <c r="F57" s="98">
        <v>3.5</v>
      </c>
      <c r="G57" s="136" t="str">
        <f t="shared" si="19"/>
        <v>Meta Conseguida</v>
      </c>
      <c r="I57" s="100">
        <v>2.5</v>
      </c>
      <c r="J57" s="98">
        <v>3</v>
      </c>
      <c r="K57" s="136" t="str">
        <f t="shared" si="20"/>
        <v>Meta Conseguida</v>
      </c>
    </row>
    <row r="58" spans="1:11" ht="36" x14ac:dyDescent="0.3">
      <c r="A58" s="62" t="s">
        <v>205</v>
      </c>
      <c r="B58" s="21" t="s">
        <v>206</v>
      </c>
      <c r="C58" s="21" t="s">
        <v>42</v>
      </c>
      <c r="D58" s="94" t="s">
        <v>207</v>
      </c>
      <c r="E58" s="95">
        <f>+COUNTA(E59:E62)</f>
        <v>4</v>
      </c>
      <c r="F58" s="56">
        <f>+COUNTIF(G59:G62,"Meta Conseguida")</f>
        <v>3</v>
      </c>
      <c r="G58" s="134" t="str">
        <f>+IF(F58=0,"Ningunha Meta Alcanzada",IF(F58=E58,"Meta Totalmente Alcanzada",IF(F58&gt;0,"Meta Parcialmente Alcanzada")))</f>
        <v>Meta Parcialmente Alcanzada</v>
      </c>
      <c r="I58" s="95">
        <f>+COUNTA(I59:I62)</f>
        <v>4</v>
      </c>
      <c r="J58" s="56">
        <f>+COUNTIF(K59:K62,"Meta Conseguida")</f>
        <v>4</v>
      </c>
      <c r="K58" s="134" t="str">
        <f>+IF(J58=0,"Ningunha Meta Alcanzada",IF(J58=I58,"Meta Totalmente Alcanzada",IF(J58&gt;0,"Meta Parcialmente Alcanzada")))</f>
        <v>Meta Totalmente Alcanzada</v>
      </c>
    </row>
    <row r="59" spans="1:11" ht="96.6" x14ac:dyDescent="0.3">
      <c r="A59" s="128" t="s">
        <v>208</v>
      </c>
      <c r="B59" s="71" t="s">
        <v>209</v>
      </c>
      <c r="C59" s="71" t="s">
        <v>42</v>
      </c>
      <c r="D59" s="160" t="s">
        <v>210</v>
      </c>
      <c r="E59" s="97">
        <v>2.5</v>
      </c>
      <c r="F59" s="98">
        <v>3.85</v>
      </c>
      <c r="G59" s="135" t="str">
        <f t="shared" si="19"/>
        <v>Meta Conseguida</v>
      </c>
      <c r="I59" s="97">
        <v>2.5</v>
      </c>
      <c r="J59" s="98">
        <v>3.7142857142857144</v>
      </c>
      <c r="K59" s="135" t="str">
        <f t="shared" ref="K59:K62" si="21">+IF(AND(ISBLANK(I59),ISBLANK(J59)),"Introducir Meta e Resultado",IF(ISBLANK(I59),"Introducir Meta",IF(ISBLANK(J59),"Introducir Resultado",IF(J59&gt;=I59,"Meta Conseguida","Meta Non Conseguida"))))</f>
        <v>Meta Conseguida</v>
      </c>
    </row>
    <row r="60" spans="1:11" ht="96.6" x14ac:dyDescent="0.3">
      <c r="A60" s="128" t="s">
        <v>211</v>
      </c>
      <c r="B60" s="71" t="s">
        <v>212</v>
      </c>
      <c r="C60" s="71" t="s">
        <v>42</v>
      </c>
      <c r="D60" s="160" t="s">
        <v>213</v>
      </c>
      <c r="E60" s="97">
        <v>2.5</v>
      </c>
      <c r="F60" s="98">
        <v>4.68</v>
      </c>
      <c r="G60" s="135" t="str">
        <f t="shared" si="19"/>
        <v>Meta Conseguida</v>
      </c>
      <c r="I60" s="97">
        <v>2.5</v>
      </c>
      <c r="J60" s="98">
        <v>4.1818181818181817</v>
      </c>
      <c r="K60" s="135" t="str">
        <f t="shared" si="21"/>
        <v>Meta Conseguida</v>
      </c>
    </row>
    <row r="61" spans="1:11" ht="96.6" x14ac:dyDescent="0.3">
      <c r="A61" s="128" t="s">
        <v>214</v>
      </c>
      <c r="B61" s="71" t="s">
        <v>215</v>
      </c>
      <c r="C61" s="71" t="s">
        <v>42</v>
      </c>
      <c r="D61" s="160" t="s">
        <v>216</v>
      </c>
      <c r="E61" s="97">
        <v>2.5</v>
      </c>
      <c r="F61" s="98">
        <v>2</v>
      </c>
      <c r="G61" s="135" t="str">
        <f t="shared" si="19"/>
        <v>Meta Non Conseguida</v>
      </c>
      <c r="I61" s="97">
        <v>2.5</v>
      </c>
      <c r="J61" s="98">
        <v>3.2</v>
      </c>
      <c r="K61" s="135" t="str">
        <f t="shared" si="21"/>
        <v>Meta Conseguida</v>
      </c>
    </row>
    <row r="62" spans="1:11" ht="96.6" x14ac:dyDescent="0.3">
      <c r="A62" s="129" t="s">
        <v>217</v>
      </c>
      <c r="B62" s="71" t="s">
        <v>218</v>
      </c>
      <c r="C62" s="79" t="s">
        <v>42</v>
      </c>
      <c r="D62" s="161" t="s">
        <v>219</v>
      </c>
      <c r="E62" s="97">
        <v>2.5</v>
      </c>
      <c r="F62" s="98">
        <v>3</v>
      </c>
      <c r="G62" s="136" t="str">
        <f t="shared" si="19"/>
        <v>Meta Conseguida</v>
      </c>
      <c r="I62" s="97">
        <v>2.5</v>
      </c>
      <c r="J62" s="98">
        <v>2.8</v>
      </c>
      <c r="K62" s="136" t="str">
        <f t="shared" si="21"/>
        <v>Meta Conseguida</v>
      </c>
    </row>
    <row r="63" spans="1:11" ht="55.2" x14ac:dyDescent="0.3">
      <c r="A63" s="33" t="s">
        <v>220</v>
      </c>
      <c r="B63" s="81" t="s">
        <v>221</v>
      </c>
      <c r="C63" s="9" t="s">
        <v>222</v>
      </c>
      <c r="D63" s="48" t="s">
        <v>223</v>
      </c>
      <c r="E63" s="104"/>
      <c r="F63" s="103"/>
      <c r="G63" s="133" t="str">
        <f>+IF(AND(ISBLANK(E63),ISBLANK(F63)),"Introducir Meta e Resultado",IF(ISBLANK(E63),"Introducir Meta",IF(ISBLANK(F63),"Introducir Resultado",IF(F63&gt;=E63,"Meta Conseguida","Meta Non Conseguida"))))</f>
        <v>Introducir Meta e Resultado</v>
      </c>
      <c r="I63" s="104"/>
      <c r="J63" s="103"/>
      <c r="K63" s="133" t="str">
        <f>+IF(AND(ISBLANK(I63),ISBLANK(J63)),"Introducir Meta e Resultado",IF(ISBLANK(I63),"Introducir Meta",IF(ISBLANK(J63),"Introducir Resultado",IF(J63&gt;=I63,"Meta Conseguida","Meta Non Conseguida"))))</f>
        <v>Introducir Meta e Resultado</v>
      </c>
    </row>
    <row r="64" spans="1:11" ht="36" x14ac:dyDescent="0.3">
      <c r="A64" s="62" t="s">
        <v>224</v>
      </c>
      <c r="B64" s="21" t="s">
        <v>225</v>
      </c>
      <c r="C64" s="21" t="s">
        <v>226</v>
      </c>
      <c r="D64" s="94" t="s">
        <v>227</v>
      </c>
      <c r="E64" s="95">
        <f>+COUNTA(E65:E68)</f>
        <v>4</v>
      </c>
      <c r="F64" s="56">
        <f>+COUNTIF(G65:G68,"Meta Conseguida")</f>
        <v>4</v>
      </c>
      <c r="G64" s="134" t="str">
        <f>+IF(F64=0,"Ningunha Meta Alcanzada",IF(F64=E64,"Meta Totalmente Alcanzada",IF(F64&gt;0,"Meta Parcialmente Alcanzada")))</f>
        <v>Meta Totalmente Alcanzada</v>
      </c>
      <c r="I64" s="95">
        <f>+COUNTA(I65:I68)</f>
        <v>4</v>
      </c>
      <c r="J64" s="56">
        <f>+COUNTIF(K65:K68,"Meta Conseguida")</f>
        <v>4</v>
      </c>
      <c r="K64" s="134" t="str">
        <f>+IF(J64=0,"Ningunha Meta Alcanzada",IF(J64=I64,"Meta Totalmente Alcanzada",IF(J64&gt;0,"Meta Parcialmente Alcanzada")))</f>
        <v>Meta Totalmente Alcanzada</v>
      </c>
    </row>
    <row r="65" spans="1:11" ht="96.6" x14ac:dyDescent="0.3">
      <c r="A65" s="128" t="s">
        <v>228</v>
      </c>
      <c r="B65" s="71" t="s">
        <v>229</v>
      </c>
      <c r="C65" s="71" t="s">
        <v>226</v>
      </c>
      <c r="D65" s="160" t="s">
        <v>230</v>
      </c>
      <c r="E65" s="97">
        <v>2.5</v>
      </c>
      <c r="F65" s="98">
        <v>4.37</v>
      </c>
      <c r="G65" s="135" t="str">
        <f t="shared" ref="G65:G68" si="22">+IF(AND(ISBLANK(E65),ISBLANK(F65)),"Introducir Meta e Resultado",IF(ISBLANK(E65),"Introducir Meta",IF(ISBLANK(F65),"Introducir Resultado",IF(F65&gt;=E65,"Meta Conseguida","Meta Non Conseguida"))))</f>
        <v>Meta Conseguida</v>
      </c>
      <c r="I65" s="97">
        <v>2.5</v>
      </c>
      <c r="J65" s="98">
        <v>3.1428571428571428</v>
      </c>
      <c r="K65" s="135" t="str">
        <f t="shared" ref="K65:K68" si="23">+IF(AND(ISBLANK(I65),ISBLANK(J65)),"Introducir Meta e Resultado",IF(ISBLANK(I65),"Introducir Meta",IF(ISBLANK(J65),"Introducir Resultado",IF(J65&gt;=I65,"Meta Conseguida","Meta Non Conseguida"))))</f>
        <v>Meta Conseguida</v>
      </c>
    </row>
    <row r="66" spans="1:11" ht="124.2" x14ac:dyDescent="0.3">
      <c r="A66" s="128" t="s">
        <v>231</v>
      </c>
      <c r="B66" s="71" t="s">
        <v>232</v>
      </c>
      <c r="C66" s="71" t="s">
        <v>226</v>
      </c>
      <c r="D66" s="160" t="s">
        <v>233</v>
      </c>
      <c r="E66" s="97">
        <v>2.5</v>
      </c>
      <c r="F66" s="98">
        <v>4.7</v>
      </c>
      <c r="G66" s="135" t="str">
        <f t="shared" si="22"/>
        <v>Meta Conseguida</v>
      </c>
      <c r="I66" s="97">
        <v>2.5</v>
      </c>
      <c r="J66" s="98">
        <v>4.6122448979591839</v>
      </c>
      <c r="K66" s="135" t="str">
        <f t="shared" si="23"/>
        <v>Meta Conseguida</v>
      </c>
    </row>
    <row r="67" spans="1:11" ht="96.6" x14ac:dyDescent="0.3">
      <c r="A67" s="128" t="s">
        <v>234</v>
      </c>
      <c r="B67" s="71" t="s">
        <v>235</v>
      </c>
      <c r="C67" s="71" t="s">
        <v>226</v>
      </c>
      <c r="D67" s="160" t="s">
        <v>236</v>
      </c>
      <c r="E67" s="97">
        <v>2.5</v>
      </c>
      <c r="F67" s="98">
        <v>3.38</v>
      </c>
      <c r="G67" s="135" t="str">
        <f t="shared" si="22"/>
        <v>Meta Conseguida</v>
      </c>
      <c r="I67" s="97">
        <v>2.5</v>
      </c>
      <c r="J67" s="98">
        <v>2.6</v>
      </c>
      <c r="K67" s="135" t="str">
        <f t="shared" si="23"/>
        <v>Meta Conseguida</v>
      </c>
    </row>
    <row r="68" spans="1:11" ht="110.4" x14ac:dyDescent="0.3">
      <c r="A68" s="129" t="s">
        <v>237</v>
      </c>
      <c r="B68" s="79" t="s">
        <v>238</v>
      </c>
      <c r="C68" s="79" t="s">
        <v>226</v>
      </c>
      <c r="D68" s="160" t="s">
        <v>239</v>
      </c>
      <c r="E68" s="97">
        <v>2.5</v>
      </c>
      <c r="F68" s="98">
        <v>3.81</v>
      </c>
      <c r="G68" s="135" t="str">
        <f t="shared" si="22"/>
        <v>Meta Conseguida</v>
      </c>
      <c r="I68" s="97">
        <v>2.5</v>
      </c>
      <c r="J68" s="98">
        <v>3</v>
      </c>
      <c r="K68" s="135" t="str">
        <f t="shared" si="23"/>
        <v>Meta Conseguida</v>
      </c>
    </row>
    <row r="69" spans="1:11" ht="41.4" x14ac:dyDescent="0.3">
      <c r="A69" s="33" t="s">
        <v>38</v>
      </c>
      <c r="B69" s="81" t="s">
        <v>39</v>
      </c>
      <c r="C69" s="81" t="s">
        <v>29</v>
      </c>
      <c r="D69" s="82" t="s">
        <v>240</v>
      </c>
      <c r="E69" s="83" t="s">
        <v>13</v>
      </c>
      <c r="F69" s="105"/>
      <c r="G69" s="142" t="str">
        <f>+IF(ISBLANK(F69),"Introducir Resultado","Indicador Completado")</f>
        <v>Introducir Resultado</v>
      </c>
      <c r="I69" s="83" t="s">
        <v>13</v>
      </c>
      <c r="J69" s="105"/>
      <c r="K69" s="142" t="str">
        <f>+IF(ISBLANK(J69),"Introducir Resultado","Indicador Completado")</f>
        <v>Introducir Resultado</v>
      </c>
    </row>
    <row r="70" spans="1:11" ht="82.8" x14ac:dyDescent="0.3">
      <c r="A70" s="33" t="s">
        <v>241</v>
      </c>
      <c r="B70" s="81" t="s">
        <v>242</v>
      </c>
      <c r="C70" s="81" t="s">
        <v>37</v>
      </c>
      <c r="D70" s="82" t="s">
        <v>243</v>
      </c>
      <c r="E70" s="49"/>
      <c r="F70" s="105">
        <v>7.3971818143671202</v>
      </c>
      <c r="G70" s="133" t="str">
        <f>+IF(AND(ISBLANK(E70),ISBLANK(F70)),"Introducir Meta e Resultado",IF(ISBLANK(E70),"Introducir Meta",IF(ISBLANK(F70),"Introducir Resultado",IF(F70&gt;=E70,"Meta Conseguida","Meta Non Conseguida"))))</f>
        <v>Introducir Meta</v>
      </c>
      <c r="I70" s="49"/>
      <c r="J70" s="105">
        <v>7.3971818143671202</v>
      </c>
      <c r="K70" s="133" t="str">
        <f>+IF(AND(ISBLANK(I70),ISBLANK(J70)),"Introducir Meta e Resultado",IF(ISBLANK(I70),"Introducir Meta",IF(ISBLANK(J70),"Introducir Resultado",IF(J70&gt;=I70,"Meta Conseguida","Meta Non Conseguida"))))</f>
        <v>Introducir Meta</v>
      </c>
    </row>
    <row r="71" spans="1:11" ht="36" x14ac:dyDescent="0.3">
      <c r="A71" s="33" t="s">
        <v>244</v>
      </c>
      <c r="B71" s="81" t="s">
        <v>245</v>
      </c>
      <c r="C71" s="81" t="s">
        <v>42</v>
      </c>
      <c r="D71" s="82" t="s">
        <v>246</v>
      </c>
      <c r="E71" s="106" t="s">
        <v>13</v>
      </c>
      <c r="F71" s="107"/>
      <c r="G71" s="142" t="str">
        <f>+IF(ISBLANK(F71),"Introducir Resultado","Indicador Completado")</f>
        <v>Introducir Resultado</v>
      </c>
      <c r="I71" s="106" t="s">
        <v>13</v>
      </c>
      <c r="J71" s="107"/>
      <c r="K71" s="142" t="str">
        <f>+IF(ISBLANK(J71),"Introducir Resultado","Indicador Completado")</f>
        <v>Introducir Resultado</v>
      </c>
    </row>
    <row r="72" spans="1:11" ht="69" x14ac:dyDescent="0.3">
      <c r="A72" s="33" t="s">
        <v>40</v>
      </c>
      <c r="B72" s="81" t="s">
        <v>41</v>
      </c>
      <c r="C72" s="81" t="s">
        <v>42</v>
      </c>
      <c r="D72" s="82" t="s">
        <v>247</v>
      </c>
      <c r="E72" s="49"/>
      <c r="F72" s="105"/>
      <c r="G72" s="142" t="str">
        <f>+IF(AND(ISBLANK(E72),ISBLANK(F72)),"Introducir Meta e Resultado",IF(ISBLANK(E72),"Introducir Meta",IF(ISBLANK(F72),"Introducir Resultado",IF(F72&gt;=E72,"Meta Conseguida","Meta Non Conseguida"))))</f>
        <v>Introducir Meta e Resultado</v>
      </c>
      <c r="I72" s="49"/>
      <c r="J72" s="105"/>
      <c r="K72" s="142" t="str">
        <f>+IF(AND(ISBLANK(I72),ISBLANK(J72)),"Introducir Meta e Resultado",IF(ISBLANK(I72),"Introducir Meta",IF(ISBLANK(J72),"Introducir Resultado",IF(J72&gt;=I72,"Meta Conseguida","Meta Non Conseguida"))))</f>
        <v>Introducir Meta e Resultado</v>
      </c>
    </row>
    <row r="73" spans="1:11" ht="96.6" x14ac:dyDescent="0.3">
      <c r="A73" s="33" t="s">
        <v>248</v>
      </c>
      <c r="B73" s="81" t="s">
        <v>249</v>
      </c>
      <c r="C73" s="81" t="s">
        <v>222</v>
      </c>
      <c r="D73" s="82" t="s">
        <v>250</v>
      </c>
      <c r="E73" s="49"/>
      <c r="F73" s="23">
        <v>3.6</v>
      </c>
      <c r="G73" s="133" t="str">
        <f>+IF(AND(ISBLANK(E73),ISBLANK(F73)),"Introducir Meta e Resultado",IF(ISBLANK(E73),"Introducir Meta",IF(ISBLANK(F73),"Introducir Resultado",IF(F73&gt;=E73,"Meta Conseguida","Meta Non Conseguida"))))</f>
        <v>Introducir Meta</v>
      </c>
      <c r="I73" s="49"/>
      <c r="J73" s="23">
        <v>3.6</v>
      </c>
      <c r="K73" s="133" t="str">
        <f>+IF(AND(ISBLANK(I73),ISBLANK(J73)),"Introducir Meta e Resultado",IF(ISBLANK(I73),"Introducir Meta",IF(ISBLANK(J73),"Introducir Resultado",IF(J73&gt;=I73,"Meta Conseguida","Meta Non Conseguida"))))</f>
        <v>Introducir Meta</v>
      </c>
    </row>
    <row r="74" spans="1:11" ht="36" x14ac:dyDescent="0.3">
      <c r="A74" s="62" t="s">
        <v>251</v>
      </c>
      <c r="B74" s="21" t="s">
        <v>252</v>
      </c>
      <c r="C74" s="21" t="s">
        <v>12</v>
      </c>
      <c r="D74" s="94" t="s">
        <v>253</v>
      </c>
      <c r="E74" s="68">
        <f>+COUNTA(E75:E78)</f>
        <v>4</v>
      </c>
      <c r="F74" s="69">
        <f>+COUNTIF(G75:G78,"Meta Conseguida")</f>
        <v>4</v>
      </c>
      <c r="G74" s="134" t="str">
        <f>+IF(F74=0,"Ningunha Meta Alcanzada",IF(F74=E74,"Meta Totalmente Alcanzada",IF(F74&gt;0,"Meta Parcialmente Alcanzada")))</f>
        <v>Meta Totalmente Alcanzada</v>
      </c>
      <c r="I74" s="68">
        <f>+COUNTA(I75:I78)</f>
        <v>4</v>
      </c>
      <c r="J74" s="69">
        <f>+COUNTIF(K75:K78,"Meta Conseguida")</f>
        <v>4</v>
      </c>
      <c r="K74" s="134" t="str">
        <f>+IF(J74=0,"Ningunha Meta Alcanzada",IF(J74=I74,"Meta Totalmente Alcanzada",IF(J74&gt;0,"Meta Parcialmente Alcanzada")))</f>
        <v>Meta Totalmente Alcanzada</v>
      </c>
    </row>
    <row r="75" spans="1:11" ht="82.8" x14ac:dyDescent="0.3">
      <c r="A75" s="128" t="s">
        <v>254</v>
      </c>
      <c r="B75" s="71" t="s">
        <v>255</v>
      </c>
      <c r="C75" s="41" t="s">
        <v>12</v>
      </c>
      <c r="D75" s="160" t="s">
        <v>256</v>
      </c>
      <c r="E75" s="97">
        <v>2.5</v>
      </c>
      <c r="F75" s="98">
        <v>4.13</v>
      </c>
      <c r="G75" s="135" t="str">
        <f t="shared" ref="G75:G78" si="24">+IF(AND(ISBLANK(E75),ISBLANK(F75)),"Introducir Meta e Resultado",IF(ISBLANK(E75),"Introducir Meta",IF(ISBLANK(F75),"Introducir Resultado",IF(F75&gt;=E75,"Meta Conseguida","Meta Non Conseguida"))))</f>
        <v>Meta Conseguida</v>
      </c>
      <c r="I75" s="97">
        <v>2.5</v>
      </c>
      <c r="J75" s="98">
        <v>3.4285714285714284</v>
      </c>
      <c r="K75" s="135" t="str">
        <f t="shared" ref="K75:K78" si="25">+IF(AND(ISBLANK(I75),ISBLANK(J75)),"Introducir Meta e Resultado",IF(ISBLANK(I75),"Introducir Meta",IF(ISBLANK(J75),"Introducir Resultado",IF(J75&gt;=I75,"Meta Conseguida","Meta Non Conseguida"))))</f>
        <v>Meta Conseguida</v>
      </c>
    </row>
    <row r="76" spans="1:11" ht="82.8" x14ac:dyDescent="0.3">
      <c r="A76" s="128" t="s">
        <v>257</v>
      </c>
      <c r="B76" s="71" t="s">
        <v>258</v>
      </c>
      <c r="C76" s="41" t="s">
        <v>12</v>
      </c>
      <c r="D76" s="160" t="s">
        <v>259</v>
      </c>
      <c r="E76" s="97">
        <v>2.5</v>
      </c>
      <c r="F76" s="98">
        <v>4.4800000000000004</v>
      </c>
      <c r="G76" s="135" t="str">
        <f t="shared" si="24"/>
        <v>Meta Conseguida</v>
      </c>
      <c r="I76" s="97">
        <v>2.5</v>
      </c>
      <c r="J76" s="98">
        <v>4</v>
      </c>
      <c r="K76" s="135" t="str">
        <f t="shared" si="25"/>
        <v>Meta Conseguida</v>
      </c>
    </row>
    <row r="77" spans="1:11" ht="82.8" x14ac:dyDescent="0.3">
      <c r="A77" s="128" t="s">
        <v>260</v>
      </c>
      <c r="B77" s="71" t="s">
        <v>261</v>
      </c>
      <c r="C77" s="41" t="s">
        <v>12</v>
      </c>
      <c r="D77" s="160" t="s">
        <v>262</v>
      </c>
      <c r="E77" s="97">
        <v>2.5</v>
      </c>
      <c r="F77" s="98">
        <v>3.5</v>
      </c>
      <c r="G77" s="135" t="str">
        <f t="shared" si="24"/>
        <v>Meta Conseguida</v>
      </c>
      <c r="I77" s="97">
        <v>2.5</v>
      </c>
      <c r="J77" s="98">
        <v>3.4</v>
      </c>
      <c r="K77" s="135" t="str">
        <f t="shared" si="25"/>
        <v>Meta Conseguida</v>
      </c>
    </row>
    <row r="78" spans="1:11" ht="82.8" x14ac:dyDescent="0.3">
      <c r="A78" s="129" t="s">
        <v>263</v>
      </c>
      <c r="B78" s="79" t="s">
        <v>264</v>
      </c>
      <c r="C78" s="46" t="s">
        <v>12</v>
      </c>
      <c r="D78" s="160" t="s">
        <v>265</v>
      </c>
      <c r="E78" s="108">
        <v>2.5</v>
      </c>
      <c r="F78" s="101">
        <v>3.5</v>
      </c>
      <c r="G78" s="136" t="str">
        <f t="shared" si="24"/>
        <v>Meta Conseguida</v>
      </c>
      <c r="I78" s="108">
        <v>2.5</v>
      </c>
      <c r="J78" s="101">
        <v>2.5</v>
      </c>
      <c r="K78" s="136" t="str">
        <f t="shared" si="25"/>
        <v>Meta Conseguida</v>
      </c>
    </row>
    <row r="79" spans="1:11" ht="55.2" x14ac:dyDescent="0.3">
      <c r="A79" s="33" t="s">
        <v>266</v>
      </c>
      <c r="B79" s="81" t="s">
        <v>267</v>
      </c>
      <c r="C79" s="81" t="s">
        <v>45</v>
      </c>
      <c r="D79" s="109" t="s">
        <v>268</v>
      </c>
      <c r="E79" s="110"/>
      <c r="F79" s="11"/>
      <c r="G79" s="142" t="str">
        <f>+IF(AND(ISBLANK(E79),ISBLANK(F79)),"Introducir Meta e Resultado",IF(ISBLANK(E79),"Introducir Meta",IF(ISBLANK(F79),"Introducir Resultado",IF(F79&gt;=E79,"Meta Conseguida","Meta Non Conseguida"))))</f>
        <v>Introducir Meta e Resultado</v>
      </c>
      <c r="I79" s="110"/>
      <c r="J79" s="11"/>
      <c r="K79" s="142" t="str">
        <f>+IF(AND(ISBLANK(I79),ISBLANK(J79)),"Introducir Meta e Resultado",IF(ISBLANK(I79),"Introducir Meta",IF(ISBLANK(J79),"Introducir Resultado",IF(J79&gt;=I79,"Meta Conseguida","Meta Non Conseguida"))))</f>
        <v>Introducir Meta e Resultado</v>
      </c>
    </row>
    <row r="80" spans="1:11" ht="82.8" x14ac:dyDescent="0.3">
      <c r="A80" s="33" t="s">
        <v>269</v>
      </c>
      <c r="B80" s="81" t="s">
        <v>270</v>
      </c>
      <c r="C80" s="81" t="s">
        <v>70</v>
      </c>
      <c r="D80" s="82" t="s">
        <v>271</v>
      </c>
      <c r="E80" s="49"/>
      <c r="F80" s="23">
        <v>4.34</v>
      </c>
      <c r="G80" s="133" t="str">
        <f>+IF(AND(ISBLANK(E80),ISBLANK(F80)),"Introducir Meta e Resultado",IF(ISBLANK(E80),"Introducir Meta",IF(ISBLANK(F80),"Introducir Resultado",IF(F80&gt;=E80,"Meta Conseguida","Meta Non Conseguida"))))</f>
        <v>Introducir Meta</v>
      </c>
      <c r="I80" s="49"/>
      <c r="J80" s="23">
        <v>4.34</v>
      </c>
      <c r="K80" s="133" t="str">
        <f>+IF(AND(ISBLANK(I80),ISBLANK(J80)),"Introducir Meta e Resultado",IF(ISBLANK(I80),"Introducir Meta",IF(ISBLANK(J80),"Introducir Resultado",IF(J80&gt;=I80,"Meta Conseguida","Meta Non Conseguida"))))</f>
        <v>Introducir Meta</v>
      </c>
    </row>
    <row r="81" spans="1:12" ht="36" x14ac:dyDescent="0.3">
      <c r="A81" s="62" t="s">
        <v>272</v>
      </c>
      <c r="B81" s="21" t="s">
        <v>273</v>
      </c>
      <c r="C81" s="21" t="s">
        <v>161</v>
      </c>
      <c r="D81" s="94" t="s">
        <v>274</v>
      </c>
      <c r="E81" s="95">
        <f>+COUNTA(E82:E85)</f>
        <v>4</v>
      </c>
      <c r="F81" s="69">
        <f>+COUNTIF(G82:G85,"Meta Conseguida")</f>
        <v>3</v>
      </c>
      <c r="G81" s="134" t="str">
        <f>+IF(F81=0,"Ningunha Meta Alcanzada",IF(F81=E81,"Meta Totalmente Alcanzada",IF(F81&gt;0,"Meta Parcialmente Alcanzada")))</f>
        <v>Meta Parcialmente Alcanzada</v>
      </c>
      <c r="I81" s="95">
        <f>+COUNTA(I82:I85)</f>
        <v>4</v>
      </c>
      <c r="J81" s="69">
        <f>+COUNTIF(K82:K85,"Meta Conseguida")</f>
        <v>4</v>
      </c>
      <c r="K81" s="134" t="str">
        <f>+IF(J81=0,"Ningunha Meta Alcanzada",IF(J81=I81,"Meta Totalmente Alcanzada",IF(J81&gt;0,"Meta Parcialmente Alcanzada")))</f>
        <v>Meta Totalmente Alcanzada</v>
      </c>
    </row>
    <row r="82" spans="1:12" ht="96.6" x14ac:dyDescent="0.3">
      <c r="A82" s="128" t="s">
        <v>275</v>
      </c>
      <c r="B82" s="71" t="s">
        <v>276</v>
      </c>
      <c r="C82" s="71" t="s">
        <v>161</v>
      </c>
      <c r="D82" s="160" t="s">
        <v>277</v>
      </c>
      <c r="E82" s="97">
        <v>2.5</v>
      </c>
      <c r="F82" s="98">
        <v>3.57</v>
      </c>
      <c r="G82" s="135" t="str">
        <f t="shared" ref="G82:G85" si="26">+IF(AND(ISBLANK(E82),ISBLANK(F82)),"Introducir Meta e Resultado",IF(ISBLANK(E82),"Introducir Meta",IF(ISBLANK(F82),"Introducir Resultado",IF(F82&gt;=E82,"Meta Conseguida","Meta Non Conseguida"))))</f>
        <v>Meta Conseguida</v>
      </c>
      <c r="I82" s="97">
        <v>2.5</v>
      </c>
      <c r="J82" s="98">
        <v>3.0476190476190474</v>
      </c>
      <c r="K82" s="135" t="str">
        <f t="shared" ref="K82:K85" si="27">+IF(AND(ISBLANK(I82),ISBLANK(J82)),"Introducir Meta e Resultado",IF(ISBLANK(I82),"Introducir Meta",IF(ISBLANK(J82),"Introducir Resultado",IF(J82&gt;=I82,"Meta Conseguida","Meta Non Conseguida"))))</f>
        <v>Meta Conseguida</v>
      </c>
    </row>
    <row r="83" spans="1:12" ht="96.6" x14ac:dyDescent="0.3">
      <c r="A83" s="128" t="s">
        <v>278</v>
      </c>
      <c r="B83" s="71" t="s">
        <v>279</v>
      </c>
      <c r="C83" s="71" t="s">
        <v>161</v>
      </c>
      <c r="D83" s="160" t="s">
        <v>280</v>
      </c>
      <c r="E83" s="97">
        <v>2.5</v>
      </c>
      <c r="F83" s="98">
        <v>4.55</v>
      </c>
      <c r="G83" s="135" t="str">
        <f t="shared" si="26"/>
        <v>Meta Conseguida</v>
      </c>
      <c r="I83" s="97">
        <v>2.5</v>
      </c>
      <c r="J83" s="98">
        <v>4.617283950617284</v>
      </c>
      <c r="K83" s="135" t="str">
        <f t="shared" si="27"/>
        <v>Meta Conseguida</v>
      </c>
    </row>
    <row r="84" spans="1:12" ht="96.6" x14ac:dyDescent="0.3">
      <c r="A84" s="128" t="s">
        <v>281</v>
      </c>
      <c r="B84" s="71" t="s">
        <v>282</v>
      </c>
      <c r="C84" s="71" t="s">
        <v>161</v>
      </c>
      <c r="D84" s="160" t="s">
        <v>283</v>
      </c>
      <c r="E84" s="97">
        <v>2.5</v>
      </c>
      <c r="F84" s="98">
        <v>2.14</v>
      </c>
      <c r="G84" s="135" t="str">
        <f t="shared" si="26"/>
        <v>Meta Non Conseguida</v>
      </c>
      <c r="I84" s="97">
        <v>2.5</v>
      </c>
      <c r="J84" s="98">
        <v>2.9230769230769229</v>
      </c>
      <c r="K84" s="135" t="str">
        <f t="shared" si="27"/>
        <v>Meta Conseguida</v>
      </c>
    </row>
    <row r="85" spans="1:12" ht="96.6" x14ac:dyDescent="0.3">
      <c r="A85" s="129" t="s">
        <v>281</v>
      </c>
      <c r="B85" s="71" t="s">
        <v>284</v>
      </c>
      <c r="C85" s="79" t="s">
        <v>161</v>
      </c>
      <c r="D85" s="160" t="s">
        <v>285</v>
      </c>
      <c r="E85" s="97">
        <v>2.5</v>
      </c>
      <c r="F85" s="98">
        <v>2.92</v>
      </c>
      <c r="G85" s="135" t="str">
        <f t="shared" si="26"/>
        <v>Meta Conseguida</v>
      </c>
      <c r="I85" s="97">
        <v>2.5</v>
      </c>
      <c r="J85" s="98">
        <v>3</v>
      </c>
      <c r="K85" s="135" t="str">
        <f t="shared" si="27"/>
        <v>Meta Conseguida</v>
      </c>
    </row>
    <row r="86" spans="1:12" ht="96.6" x14ac:dyDescent="0.3">
      <c r="A86" s="145" t="s">
        <v>286</v>
      </c>
      <c r="B86" s="111" t="s">
        <v>287</v>
      </c>
      <c r="C86" s="111" t="s">
        <v>52</v>
      </c>
      <c r="D86" s="153" t="s">
        <v>288</v>
      </c>
      <c r="E86" s="112">
        <v>25</v>
      </c>
      <c r="F86" s="50">
        <v>27</v>
      </c>
      <c r="G86" s="142" t="str">
        <f t="shared" ref="G86:G87" si="28">+IF(ISBLANK(F86),"Introducir Resultado","Indicador Completado")</f>
        <v>Indicador Completado</v>
      </c>
      <c r="I86" s="112">
        <v>25</v>
      </c>
      <c r="J86" s="50">
        <v>24</v>
      </c>
      <c r="K86" s="142" t="str">
        <f t="shared" ref="K86:K87" si="29">+IF(ISBLANK(J86),"Introducir Resultado","Indicador Completado")</f>
        <v>Indicador Completado</v>
      </c>
    </row>
    <row r="87" spans="1:12" ht="96.6" x14ac:dyDescent="0.3">
      <c r="A87" s="145" t="s">
        <v>289</v>
      </c>
      <c r="B87" s="111" t="s">
        <v>290</v>
      </c>
      <c r="C87" s="111" t="s">
        <v>70</v>
      </c>
      <c r="D87" s="153" t="s">
        <v>291</v>
      </c>
      <c r="E87" s="112" t="s">
        <v>13</v>
      </c>
      <c r="F87" s="50">
        <v>41</v>
      </c>
      <c r="G87" s="142" t="str">
        <f t="shared" si="28"/>
        <v>Indicador Completado</v>
      </c>
      <c r="I87" s="112" t="s">
        <v>13</v>
      </c>
      <c r="J87" s="50">
        <v>36</v>
      </c>
      <c r="K87" s="142" t="str">
        <f t="shared" si="29"/>
        <v>Indicador Completado</v>
      </c>
      <c r="L87" t="s">
        <v>307</v>
      </c>
    </row>
    <row r="88" spans="1:12" x14ac:dyDescent="0.3">
      <c r="A88" s="113"/>
      <c r="B88" s="114"/>
      <c r="C88" s="114"/>
      <c r="D88" s="115"/>
      <c r="E88" s="15"/>
      <c r="F88" s="116"/>
      <c r="G88" s="117"/>
    </row>
    <row r="89" spans="1:12" x14ac:dyDescent="0.3">
      <c r="A89" s="132"/>
      <c r="B89" t="s">
        <v>292</v>
      </c>
    </row>
  </sheetData>
  <mergeCells count="5">
    <mergeCell ref="A1:G1"/>
    <mergeCell ref="A3:B3"/>
    <mergeCell ref="C3:D3"/>
    <mergeCell ref="E3:G3"/>
    <mergeCell ref="I3:K3"/>
  </mergeCells>
  <conditionalFormatting sqref="F6">
    <cfRule type="cellIs" dxfId="433" priority="293" operator="greaterThanOrEqual">
      <formula>E6</formula>
    </cfRule>
    <cfRule type="cellIs" dxfId="432" priority="292" operator="lessThan">
      <formula>E6</formula>
    </cfRule>
    <cfRule type="cellIs" dxfId="431" priority="291" operator="equal">
      <formula>0</formula>
    </cfRule>
  </conditionalFormatting>
  <conditionalFormatting sqref="F7">
    <cfRule type="cellIs" dxfId="430" priority="262" operator="equal">
      <formula>0</formula>
    </cfRule>
    <cfRule type="cellIs" dxfId="429" priority="264" operator="lessThan">
      <formula>E7</formula>
    </cfRule>
    <cfRule type="cellIs" dxfId="428" priority="263" operator="greaterThanOrEqual">
      <formula>E7</formula>
    </cfRule>
  </conditionalFormatting>
  <conditionalFormatting sqref="F8">
    <cfRule type="cellIs" dxfId="427" priority="282" operator="lessThan">
      <formula>E8</formula>
    </cfRule>
    <cfRule type="cellIs" dxfId="426" priority="283" operator="greaterThanOrEqual">
      <formula>E8</formula>
    </cfRule>
  </conditionalFormatting>
  <conditionalFormatting sqref="F8:F10">
    <cfRule type="cellIs" dxfId="425" priority="268" operator="equal">
      <formula>0</formula>
    </cfRule>
  </conditionalFormatting>
  <conditionalFormatting sqref="F9">
    <cfRule type="cellIs" dxfId="424" priority="269" operator="lessThan">
      <formula>E9</formula>
    </cfRule>
    <cfRule type="cellIs" dxfId="423" priority="270" operator="greaterThanOrEqual">
      <formula>E9</formula>
    </cfRule>
  </conditionalFormatting>
  <conditionalFormatting sqref="F10">
    <cfRule type="cellIs" dxfId="422" priority="284" operator="lessThan">
      <formula>$E10</formula>
    </cfRule>
    <cfRule type="cellIs" dxfId="421" priority="285" operator="greaterThanOrEqual">
      <formula>$E10</formula>
    </cfRule>
  </conditionalFormatting>
  <conditionalFormatting sqref="F11">
    <cfRule type="cellIs" dxfId="420" priority="252" operator="equal">
      <formula>0</formula>
    </cfRule>
    <cfRule type="cellIs" dxfId="419" priority="254" operator="lessThan">
      <formula>E11</formula>
    </cfRule>
    <cfRule type="cellIs" dxfId="418" priority="253" operator="greaterThanOrEqual">
      <formula>E11</formula>
    </cfRule>
  </conditionalFormatting>
  <conditionalFormatting sqref="F12">
    <cfRule type="cellIs" dxfId="417" priority="260" operator="lessThan">
      <formula>E12</formula>
    </cfRule>
    <cfRule type="cellIs" dxfId="416" priority="261" operator="greaterThanOrEqual">
      <formula>E12</formula>
    </cfRule>
  </conditionalFormatting>
  <conditionalFormatting sqref="F12:F14">
    <cfRule type="cellIs" dxfId="415" priority="237" operator="equal">
      <formula>0</formula>
    </cfRule>
  </conditionalFormatting>
  <conditionalFormatting sqref="F13">
    <cfRule type="cellIs" dxfId="414" priority="259" operator="greaterThanOrEqual">
      <formula>E13</formula>
    </cfRule>
    <cfRule type="cellIs" dxfId="413" priority="258" operator="lessThan">
      <formula>E13</formula>
    </cfRule>
  </conditionalFormatting>
  <conditionalFormatting sqref="F15">
    <cfRule type="cellIs" dxfId="412" priority="276" operator="equal">
      <formula>0</formula>
    </cfRule>
    <cfRule type="cellIs" dxfId="411" priority="277" operator="greaterThanOrEqual">
      <formula>E15</formula>
    </cfRule>
    <cfRule type="cellIs" dxfId="410" priority="278" operator="lessThan">
      <formula>E15</formula>
    </cfRule>
  </conditionalFormatting>
  <conditionalFormatting sqref="F16">
    <cfRule type="cellIs" dxfId="409" priority="280" operator="lessThan">
      <formula>E16</formula>
    </cfRule>
    <cfRule type="cellIs" dxfId="408" priority="281" operator="greaterThanOrEqual">
      <formula>E16</formula>
    </cfRule>
  </conditionalFormatting>
  <conditionalFormatting sqref="F16:F17">
    <cfRule type="cellIs" dxfId="407" priority="279" operator="equal">
      <formula>0</formula>
    </cfRule>
  </conditionalFormatting>
  <conditionalFormatting sqref="F17">
    <cfRule type="cellIs" dxfId="406" priority="287" operator="greaterThanOrEqual">
      <formula>E17</formula>
    </cfRule>
    <cfRule type="cellIs" dxfId="405" priority="286" operator="lessThan">
      <formula>E17</formula>
    </cfRule>
  </conditionalFormatting>
  <conditionalFormatting sqref="F19">
    <cfRule type="cellIs" dxfId="404" priority="246" operator="equal">
      <formula>0</formula>
    </cfRule>
    <cfRule type="cellIs" dxfId="403" priority="247" operator="greaterThanOrEqual">
      <formula>E19</formula>
    </cfRule>
    <cfRule type="cellIs" dxfId="402" priority="248" operator="lessThan">
      <formula>E19</formula>
    </cfRule>
  </conditionalFormatting>
  <conditionalFormatting sqref="F20">
    <cfRule type="cellIs" dxfId="401" priority="275" operator="greaterThanOrEqual">
      <formula>E20</formula>
    </cfRule>
    <cfRule type="cellIs" dxfId="400" priority="274" operator="lessThan">
      <formula>E20</formula>
    </cfRule>
  </conditionalFormatting>
  <conditionalFormatting sqref="F20:F21">
    <cfRule type="cellIs" dxfId="399" priority="271" operator="equal">
      <formula>0</formula>
    </cfRule>
  </conditionalFormatting>
  <conditionalFormatting sqref="F21">
    <cfRule type="cellIs" dxfId="398" priority="272" operator="lessThan">
      <formula>E21</formula>
    </cfRule>
    <cfRule type="cellIs" dxfId="397" priority="273" operator="greaterThanOrEqual">
      <formula>E21</formula>
    </cfRule>
  </conditionalFormatting>
  <conditionalFormatting sqref="F23">
    <cfRule type="cellIs" dxfId="396" priority="373" operator="lessThan">
      <formula>E23</formula>
    </cfRule>
    <cfRule type="cellIs" dxfId="395" priority="372" operator="greaterThanOrEqual">
      <formula>E23</formula>
    </cfRule>
    <cfRule type="cellIs" dxfId="394" priority="371" operator="equal">
      <formula>0</formula>
    </cfRule>
  </conditionalFormatting>
  <conditionalFormatting sqref="F24">
    <cfRule type="cellIs" dxfId="393" priority="364" operator="greaterThanOrEqual">
      <formula>E24</formula>
    </cfRule>
    <cfRule type="cellIs" dxfId="392" priority="363" operator="lessThan">
      <formula>E24</formula>
    </cfRule>
    <cfRule type="cellIs" dxfId="391" priority="362" operator="equal">
      <formula>0</formula>
    </cfRule>
  </conditionalFormatting>
  <conditionalFormatting sqref="F25">
    <cfRule type="cellIs" dxfId="390" priority="365" operator="equal">
      <formula>0</formula>
    </cfRule>
    <cfRule type="cellIs" dxfId="389" priority="367" operator="greaterThan">
      <formula>E25</formula>
    </cfRule>
    <cfRule type="cellIs" dxfId="388" priority="366" operator="lessThanOrEqual">
      <formula>E25</formula>
    </cfRule>
  </conditionalFormatting>
  <conditionalFormatting sqref="F26:F29">
    <cfRule type="cellIs" dxfId="387" priority="359" operator="lessThan">
      <formula>$E26</formula>
    </cfRule>
    <cfRule type="cellIs" dxfId="386" priority="360" operator="greaterThanOrEqual">
      <formula>$E26</formula>
    </cfRule>
    <cfRule type="cellIs" dxfId="385" priority="358" operator="equal">
      <formula>0</formula>
    </cfRule>
  </conditionalFormatting>
  <conditionalFormatting sqref="F31">
    <cfRule type="cellIs" dxfId="384" priority="403" operator="lessThan">
      <formula>E31</formula>
    </cfRule>
    <cfRule type="cellIs" dxfId="383" priority="404" operator="greaterThanOrEqual">
      <formula>E31</formula>
    </cfRule>
  </conditionalFormatting>
  <conditionalFormatting sqref="F31:F32">
    <cfRule type="cellIs" dxfId="382" priority="402" operator="equal">
      <formula>0</formula>
    </cfRule>
  </conditionalFormatting>
  <conditionalFormatting sqref="F32">
    <cfRule type="cellIs" dxfId="381" priority="405" operator="lessThan">
      <formula>E32</formula>
    </cfRule>
    <cfRule type="cellIs" dxfId="380" priority="406" operator="greaterThanOrEqual">
      <formula>E32</formula>
    </cfRule>
  </conditionalFormatting>
  <conditionalFormatting sqref="F34">
    <cfRule type="cellIs" dxfId="379" priority="401" operator="greaterThanOrEqual">
      <formula>E34</formula>
    </cfRule>
    <cfRule type="cellIs" dxfId="378" priority="400" operator="lessThan">
      <formula>E34</formula>
    </cfRule>
  </conditionalFormatting>
  <conditionalFormatting sqref="F34:F35">
    <cfRule type="cellIs" dxfId="377" priority="397" operator="equal">
      <formula>0</formula>
    </cfRule>
  </conditionalFormatting>
  <conditionalFormatting sqref="F35">
    <cfRule type="cellIs" dxfId="376" priority="398" operator="lessThan">
      <formula>E35</formula>
    </cfRule>
    <cfRule type="cellIs" dxfId="375" priority="399" operator="greaterThanOrEqual">
      <formula>E35</formula>
    </cfRule>
  </conditionalFormatting>
  <conditionalFormatting sqref="F36">
    <cfRule type="cellIs" dxfId="374" priority="448" operator="equal">
      <formula>0</formula>
    </cfRule>
    <cfRule type="cellIs" dxfId="373" priority="449" operator="lessThan">
      <formula>$E36</formula>
    </cfRule>
    <cfRule type="cellIs" dxfId="372" priority="450" operator="greaterThanOrEqual">
      <formula>$E36</formula>
    </cfRule>
  </conditionalFormatting>
  <conditionalFormatting sqref="F37:F39">
    <cfRule type="cellIs" dxfId="371" priority="392" operator="equal">
      <formula>0</formula>
    </cfRule>
    <cfRule type="cellIs" dxfId="370" priority="393" operator="lessThan">
      <formula>E37</formula>
    </cfRule>
    <cfRule type="cellIs" dxfId="369" priority="394" operator="greaterThanOrEqual">
      <formula>E37</formula>
    </cfRule>
  </conditionalFormatting>
  <conditionalFormatting sqref="F45">
    <cfRule type="cellIs" dxfId="368" priority="446" operator="greaterThanOrEqual">
      <formula>E45</formula>
    </cfRule>
    <cfRule type="cellIs" dxfId="367" priority="444" operator="equal">
      <formula>0</formula>
    </cfRule>
    <cfRule type="cellIs" dxfId="366" priority="445" operator="lessThan">
      <formula>E45</formula>
    </cfRule>
  </conditionalFormatting>
  <conditionalFormatting sqref="F46:F50">
    <cfRule type="cellIs" dxfId="365" priority="225" operator="equal">
      <formula>0</formula>
    </cfRule>
    <cfRule type="cellIs" dxfId="364" priority="226" operator="lessThan">
      <formula>E46</formula>
    </cfRule>
    <cfRule type="cellIs" dxfId="363" priority="227" operator="greaterThanOrEqual">
      <formula>E46</formula>
    </cfRule>
  </conditionalFormatting>
  <conditionalFormatting sqref="F49:F50">
    <cfRule type="cellIs" dxfId="362" priority="219" operator="lessThan">
      <formula>E49</formula>
    </cfRule>
    <cfRule type="cellIs" dxfId="361" priority="220" operator="greaterThanOrEqual">
      <formula>E49</formula>
    </cfRule>
    <cfRule type="cellIs" dxfId="360" priority="218" operator="equal">
      <formula>0</formula>
    </cfRule>
  </conditionalFormatting>
  <conditionalFormatting sqref="F51:F52">
    <cfRule type="cellIs" dxfId="359" priority="387" operator="lessThanOrEqual">
      <formula>E51</formula>
    </cfRule>
    <cfRule type="cellIs" dxfId="358" priority="388" operator="greaterThan">
      <formula>E51</formula>
    </cfRule>
    <cfRule type="cellIs" dxfId="357" priority="386" operator="equal">
      <formula>0</formula>
    </cfRule>
  </conditionalFormatting>
  <conditionalFormatting sqref="F53">
    <cfRule type="cellIs" dxfId="356" priority="443" operator="greaterThanOrEqual">
      <formula>$E53</formula>
    </cfRule>
    <cfRule type="cellIs" dxfId="355" priority="442" operator="lessThan">
      <formula>$E53</formula>
    </cfRule>
    <cfRule type="cellIs" dxfId="354" priority="441" operator="equal">
      <formula>0</formula>
    </cfRule>
  </conditionalFormatting>
  <conditionalFormatting sqref="F54:F57">
    <cfRule type="cellIs" dxfId="353" priority="349" operator="equal">
      <formula>0</formula>
    </cfRule>
    <cfRule type="cellIs" dxfId="352" priority="351" operator="greaterThanOrEqual">
      <formula>E54</formula>
    </cfRule>
    <cfRule type="cellIs" dxfId="351" priority="350" operator="lessThan">
      <formula>E54</formula>
    </cfRule>
  </conditionalFormatting>
  <conditionalFormatting sqref="F58">
    <cfRule type="cellIs" dxfId="350" priority="437" operator="greaterThanOrEqual">
      <formula>E58</formula>
    </cfRule>
    <cfRule type="cellIs" dxfId="349" priority="436" operator="lessThan">
      <formula>E58</formula>
    </cfRule>
    <cfRule type="cellIs" dxfId="348" priority="435" operator="equal">
      <formula>0</formula>
    </cfRule>
  </conditionalFormatting>
  <conditionalFormatting sqref="F59:F62">
    <cfRule type="cellIs" dxfId="347" priority="341" operator="lessThan">
      <formula>E59</formula>
    </cfRule>
    <cfRule type="cellIs" dxfId="346" priority="342" operator="greaterThanOrEqual">
      <formula>E59</formula>
    </cfRule>
  </conditionalFormatting>
  <conditionalFormatting sqref="F59:F63">
    <cfRule type="cellIs" dxfId="345" priority="340" operator="equal">
      <formula>0</formula>
    </cfRule>
  </conditionalFormatting>
  <conditionalFormatting sqref="F63">
    <cfRule type="cellIs" dxfId="344" priority="408" operator="greaterThanOrEqual">
      <formula>E63</formula>
    </cfRule>
    <cfRule type="cellIs" dxfId="343" priority="407" operator="lessThan">
      <formula>E63</formula>
    </cfRule>
  </conditionalFormatting>
  <conditionalFormatting sqref="F64">
    <cfRule type="cellIs" dxfId="342" priority="431" operator="greaterThanOrEqual">
      <formula>$E64</formula>
    </cfRule>
    <cfRule type="cellIs" dxfId="341" priority="430" operator="lessThan">
      <formula>$E64</formula>
    </cfRule>
    <cfRule type="cellIs" dxfId="340" priority="429" operator="equal">
      <formula>0</formula>
    </cfRule>
  </conditionalFormatting>
  <conditionalFormatting sqref="F65:F68">
    <cfRule type="cellIs" dxfId="339" priority="347" operator="lessThan">
      <formula>E65</formula>
    </cfRule>
    <cfRule type="cellIs" dxfId="338" priority="346" operator="equal">
      <formula>0</formula>
    </cfRule>
    <cfRule type="cellIs" dxfId="337" priority="348" operator="greaterThanOrEqual">
      <formula>E65</formula>
    </cfRule>
  </conditionalFormatting>
  <conditionalFormatting sqref="F70">
    <cfRule type="cellIs" dxfId="336" priority="311" operator="equal">
      <formula>0</formula>
    </cfRule>
    <cfRule type="cellIs" dxfId="335" priority="312" operator="lessThan">
      <formula>E70</formula>
    </cfRule>
    <cfRule type="cellIs" dxfId="334" priority="313" operator="greaterThanOrEqual">
      <formula>E70</formula>
    </cfRule>
  </conditionalFormatting>
  <conditionalFormatting sqref="F72">
    <cfRule type="cellIs" dxfId="333" priority="309" operator="lessThan">
      <formula>E72</formula>
    </cfRule>
    <cfRule type="cellIs" dxfId="332" priority="310" operator="greaterThanOrEqual">
      <formula>E72</formula>
    </cfRule>
  </conditionalFormatting>
  <conditionalFormatting sqref="F72:F73">
    <cfRule type="cellIs" dxfId="331" priority="306" operator="equal">
      <formula>0</formula>
    </cfRule>
  </conditionalFormatting>
  <conditionalFormatting sqref="F73">
    <cfRule type="cellIs" dxfId="330" priority="308" operator="greaterThanOrEqual">
      <formula>E73</formula>
    </cfRule>
    <cfRule type="cellIs" dxfId="329" priority="307" operator="lessThan">
      <formula>E73</formula>
    </cfRule>
  </conditionalFormatting>
  <conditionalFormatting sqref="F74">
    <cfRule type="cellIs" dxfId="328" priority="423" operator="equal">
      <formula>0</formula>
    </cfRule>
    <cfRule type="cellIs" dxfId="327" priority="424" operator="lessThan">
      <formula>$E74</formula>
    </cfRule>
    <cfRule type="cellIs" dxfId="326" priority="425" operator="greaterThanOrEqual">
      <formula>$E74</formula>
    </cfRule>
  </conditionalFormatting>
  <conditionalFormatting sqref="F75:F78">
    <cfRule type="cellIs" dxfId="325" priority="383" operator="greaterThanOrEqual">
      <formula>E75</formula>
    </cfRule>
    <cfRule type="cellIs" dxfId="324" priority="382" operator="lessThan">
      <formula>E75</formula>
    </cfRule>
  </conditionalFormatting>
  <conditionalFormatting sqref="F75:F80">
    <cfRule type="cellIs" dxfId="323" priority="303" operator="equal">
      <formula>0</formula>
    </cfRule>
  </conditionalFormatting>
  <conditionalFormatting sqref="F79">
    <cfRule type="cellIs" dxfId="322" priority="314" operator="lessThan">
      <formula>E79</formula>
    </cfRule>
    <cfRule type="cellIs" dxfId="321" priority="315" operator="greaterThanOrEqual">
      <formula>E79</formula>
    </cfRule>
  </conditionalFormatting>
  <conditionalFormatting sqref="F80">
    <cfRule type="cellIs" dxfId="320" priority="305" operator="greaterThanOrEqual">
      <formula>E80</formula>
    </cfRule>
    <cfRule type="cellIs" dxfId="319" priority="304" operator="lessThan">
      <formula>E80</formula>
    </cfRule>
  </conditionalFormatting>
  <conditionalFormatting sqref="F81">
    <cfRule type="cellIs" dxfId="318" priority="378" operator="greaterThanOrEqual">
      <formula>$E81</formula>
    </cfRule>
    <cfRule type="cellIs" dxfId="317" priority="377" operator="lessThan">
      <formula>$E81</formula>
    </cfRule>
    <cfRule type="cellIs" dxfId="316" priority="376" operator="equal">
      <formula>0</formula>
    </cfRule>
  </conditionalFormatting>
  <conditionalFormatting sqref="F82:F85">
    <cfRule type="cellIs" dxfId="315" priority="345" operator="greaterThanOrEqual">
      <formula>E82</formula>
    </cfRule>
    <cfRule type="cellIs" dxfId="314" priority="344" operator="lessThan">
      <formula>E82</formula>
    </cfRule>
    <cfRule type="cellIs" dxfId="313" priority="343" operator="equal">
      <formula>0</formula>
    </cfRule>
  </conditionalFormatting>
  <conditionalFormatting sqref="G6">
    <cfRule type="cellIs" dxfId="312" priority="245" operator="equal">
      <formula>"Meta non Conseguida"</formula>
    </cfRule>
    <cfRule type="cellIs" dxfId="311" priority="244" operator="equal">
      <formula>"Meta Conseguida"</formula>
    </cfRule>
    <cfRule type="cellIs" dxfId="310" priority="243" operator="equal">
      <formula>"Introducir resultado"</formula>
    </cfRule>
  </conditionalFormatting>
  <conditionalFormatting sqref="G7">
    <cfRule type="cellIs" dxfId="309" priority="267" operator="equal">
      <formula>"Ningunha Meta Alcanzada"</formula>
    </cfRule>
    <cfRule type="cellIs" dxfId="308" priority="265" operator="equal">
      <formula>"Meta Totalmente Alcanzada"</formula>
    </cfRule>
    <cfRule type="cellIs" dxfId="307" priority="266" operator="equal">
      <formula>"Meta Parcialmente Alcanzada"</formula>
    </cfRule>
  </conditionalFormatting>
  <conditionalFormatting sqref="G8:G9">
    <cfRule type="cellIs" dxfId="306" priority="242" operator="equal">
      <formula>"Meta non Conseguida"</formula>
    </cfRule>
    <cfRule type="cellIs" dxfId="305" priority="241" operator="equal">
      <formula>"Meta Conseguida"</formula>
    </cfRule>
    <cfRule type="cellIs" dxfId="304" priority="240" operator="equal">
      <formula>"Introducir resultado"</formula>
    </cfRule>
  </conditionalFormatting>
  <conditionalFormatting sqref="G11">
    <cfRule type="cellIs" dxfId="303" priority="257" operator="equal">
      <formula>"Ningunha Meta Alcanzada"</formula>
    </cfRule>
    <cfRule type="cellIs" dxfId="302" priority="255" operator="equal">
      <formula>"Meta Totalmente Alcanzada"</formula>
    </cfRule>
    <cfRule type="cellIs" dxfId="301" priority="256" operator="equal">
      <formula>"Meta Parcialmente Alcanzada"</formula>
    </cfRule>
  </conditionalFormatting>
  <conditionalFormatting sqref="G12:G13">
    <cfRule type="cellIs" dxfId="300" priority="239" operator="equal">
      <formula>"Meta non Conseguida"</formula>
    </cfRule>
    <cfRule type="cellIs" dxfId="299" priority="238" operator="equal">
      <formula>"Meta Conseguida"</formula>
    </cfRule>
  </conditionalFormatting>
  <conditionalFormatting sqref="G12:G14">
    <cfRule type="cellIs" dxfId="298" priority="234" operator="equal">
      <formula>"Introducir resultado"</formula>
    </cfRule>
  </conditionalFormatting>
  <conditionalFormatting sqref="G14">
    <cfRule type="cellIs" dxfId="297" priority="235" operator="equal">
      <formula>"Resultado Introducido"</formula>
    </cfRule>
    <cfRule type="cellIs" dxfId="296" priority="236" operator="equal">
      <formula>"Meta no Conseguida"</formula>
    </cfRule>
  </conditionalFormatting>
  <conditionalFormatting sqref="G15">
    <cfRule type="cellIs" dxfId="295" priority="288" operator="equal">
      <formula>"Meta Totalmente Alcanzada"</formula>
    </cfRule>
    <cfRule type="cellIs" dxfId="294" priority="289" operator="equal">
      <formula>"Meta Parcialmente Alcanzada"</formula>
    </cfRule>
    <cfRule type="cellIs" dxfId="293" priority="290" operator="equal">
      <formula>"Ningunha Meta Alcanzada"</formula>
    </cfRule>
  </conditionalFormatting>
  <conditionalFormatting sqref="G16:G17">
    <cfRule type="cellIs" dxfId="292" priority="231" operator="equal">
      <formula>"Introducir resultado"</formula>
    </cfRule>
    <cfRule type="cellIs" dxfId="291" priority="232" operator="equal">
      <formula>"Meta Conseguida"</formula>
    </cfRule>
    <cfRule type="cellIs" dxfId="290" priority="233" operator="equal">
      <formula>"Meta non Conseguida"</formula>
    </cfRule>
  </conditionalFormatting>
  <conditionalFormatting sqref="G19">
    <cfRule type="cellIs" dxfId="289" priority="249" operator="equal">
      <formula>"Meta Totalmente Alcanzada"</formula>
    </cfRule>
    <cfRule type="cellIs" dxfId="288" priority="251" operator="equal">
      <formula>"Ningunha Meta Alcanzada"</formula>
    </cfRule>
    <cfRule type="cellIs" dxfId="287" priority="250" operator="equal">
      <formula>"Meta Parcialmente Alcanzada"</formula>
    </cfRule>
  </conditionalFormatting>
  <conditionalFormatting sqref="G20:G21">
    <cfRule type="cellIs" dxfId="286" priority="229" operator="equal">
      <formula>"Meta Conseguida"</formula>
    </cfRule>
    <cfRule type="cellIs" dxfId="285" priority="230" operator="equal">
      <formula>"Meta non Conseguida"</formula>
    </cfRule>
    <cfRule type="cellIs" dxfId="284" priority="228" operator="equal">
      <formula>"Introducir resultado"</formula>
    </cfRule>
  </conditionalFormatting>
  <conditionalFormatting sqref="G23">
    <cfRule type="cellIs" dxfId="283" priority="370" operator="equal">
      <formula>"Ningunha Meta Alcanzada"</formula>
    </cfRule>
    <cfRule type="cellIs" dxfId="282" priority="368" operator="equal">
      <formula>"Meta Totalmente Alcanzada"</formula>
    </cfRule>
    <cfRule type="cellIs" dxfId="281" priority="369" operator="equal">
      <formula>"Meta Parcialmente Alcanzada"</formula>
    </cfRule>
  </conditionalFormatting>
  <conditionalFormatting sqref="G24:G29">
    <cfRule type="cellIs" dxfId="280" priority="336" operator="equal">
      <formula>"Meta non Conseguida"</formula>
    </cfRule>
    <cfRule type="cellIs" dxfId="279" priority="335" operator="equal">
      <formula>"Meta Conseguida"</formula>
    </cfRule>
    <cfRule type="cellIs" dxfId="278" priority="334" operator="equal">
      <formula>"Introducir resultado"</formula>
    </cfRule>
  </conditionalFormatting>
  <conditionalFormatting sqref="G31:G32">
    <cfRule type="cellIs" dxfId="277" priority="331" operator="equal">
      <formula>"Introducir resultado"</formula>
    </cfRule>
    <cfRule type="cellIs" dxfId="276" priority="332" operator="equal">
      <formula>"Meta Conseguida"</formula>
    </cfRule>
    <cfRule type="cellIs" dxfId="275" priority="333" operator="equal">
      <formula>"Meta non Conseguida"</formula>
    </cfRule>
  </conditionalFormatting>
  <conditionalFormatting sqref="G34:G35">
    <cfRule type="cellIs" dxfId="274" priority="339" operator="equal">
      <formula>"Meta non Conseguida"</formula>
    </cfRule>
    <cfRule type="cellIs" dxfId="273" priority="338" operator="equal">
      <formula>"Meta Conseguida"</formula>
    </cfRule>
    <cfRule type="cellIs" dxfId="272" priority="337" operator="equal">
      <formula>"Introducir resultado"</formula>
    </cfRule>
  </conditionalFormatting>
  <conditionalFormatting sqref="G36">
    <cfRule type="cellIs" dxfId="271" priority="419" operator="equal">
      <formula>"Ningunha Meta Alcanzada"</formula>
    </cfRule>
    <cfRule type="cellIs" dxfId="270" priority="418" operator="equal">
      <formula>"Meta Parcialmente Alcanzada"</formula>
    </cfRule>
    <cfRule type="cellIs" dxfId="269" priority="417" operator="equal">
      <formula>"Meta Totalmente Alcanzada"</formula>
    </cfRule>
  </conditionalFormatting>
  <conditionalFormatting sqref="G37:G39">
    <cfRule type="cellIs" dxfId="268" priority="395" operator="equal">
      <formula>"Meta Conseguida"</formula>
    </cfRule>
    <cfRule type="cellIs" dxfId="267" priority="396" operator="equal">
      <formula>"Meta non Conseguida"</formula>
    </cfRule>
  </conditionalFormatting>
  <conditionalFormatting sqref="G37:G40">
    <cfRule type="cellIs" dxfId="266" priority="389" operator="equal">
      <formula>"Introducir resultado"</formula>
    </cfRule>
  </conditionalFormatting>
  <conditionalFormatting sqref="G40">
    <cfRule type="cellIs" dxfId="265" priority="391" operator="equal">
      <formula>"Meta no Conseguida"</formula>
    </cfRule>
    <cfRule type="cellIs" dxfId="264" priority="390" operator="equal">
      <formula>"Indicador Completado"</formula>
    </cfRule>
  </conditionalFormatting>
  <conditionalFormatting sqref="G45">
    <cfRule type="cellIs" dxfId="263" priority="415" operator="equal">
      <formula>"Meta Parcialmente Alcanzada"</formula>
    </cfRule>
    <cfRule type="cellIs" dxfId="262" priority="416" operator="equal">
      <formula>"Ningunha Meta Alcanzada"</formula>
    </cfRule>
    <cfRule type="cellIs" dxfId="261" priority="414" operator="equal">
      <formula>"Meta Totalmente Alcanzada"</formula>
    </cfRule>
  </conditionalFormatting>
  <conditionalFormatting sqref="G46">
    <cfRule type="cellIs" dxfId="260" priority="447" operator="equal">
      <formula>"Meta noN Conseguida"</formula>
    </cfRule>
  </conditionalFormatting>
  <conditionalFormatting sqref="G46:G52">
    <cfRule type="cellIs" dxfId="259" priority="221" operator="equal">
      <formula>"Introducir resultado"</formula>
    </cfRule>
    <cfRule type="cellIs" dxfId="258" priority="222" operator="equal">
      <formula>"Meta Conseguida"</formula>
    </cfRule>
  </conditionalFormatting>
  <conditionalFormatting sqref="G47:G52">
    <cfRule type="cellIs" dxfId="257" priority="223" operator="equal">
      <formula>"Meta non Conseguida"</formula>
    </cfRule>
  </conditionalFormatting>
  <conditionalFormatting sqref="G53">
    <cfRule type="cellIs" dxfId="256" priority="411" operator="equal">
      <formula>"Meta Totalmente Alcanzada"</formula>
    </cfRule>
    <cfRule type="cellIs" dxfId="255" priority="412" operator="equal">
      <formula>"Meta Parcialmente Alcanzada"</formula>
    </cfRule>
    <cfRule type="cellIs" dxfId="254" priority="413" operator="equal">
      <formula>"Ningunha Meta Alcanzada"</formula>
    </cfRule>
  </conditionalFormatting>
  <conditionalFormatting sqref="G54:G57">
    <cfRule type="cellIs" dxfId="253" priority="421" operator="equal">
      <formula>"Meta Conseguida"</formula>
    </cfRule>
    <cfRule type="cellIs" dxfId="252" priority="422" operator="equal">
      <formula>"Meta non Conseguida"</formula>
    </cfRule>
    <cfRule type="cellIs" dxfId="251" priority="420" operator="equal">
      <formula>"Introducir resultado"</formula>
    </cfRule>
  </conditionalFormatting>
  <conditionalFormatting sqref="G58">
    <cfRule type="cellIs" dxfId="250" priority="440" operator="equal">
      <formula>"Ningunha Meta Alcanzada"</formula>
    </cfRule>
    <cfRule type="cellIs" dxfId="249" priority="439" operator="equal">
      <formula>"Meta Parcialmente Alcanzada"</formula>
    </cfRule>
    <cfRule type="cellIs" dxfId="248" priority="438" operator="equal">
      <formula>"Meta Totalmente Alcanzada"</formula>
    </cfRule>
  </conditionalFormatting>
  <conditionalFormatting sqref="G59:G63">
    <cfRule type="cellIs" dxfId="247" priority="330" operator="equal">
      <formula>"Meta non Conseguida"</formula>
    </cfRule>
    <cfRule type="cellIs" dxfId="246" priority="329" operator="equal">
      <formula>"Meta Conseguida"</formula>
    </cfRule>
    <cfRule type="cellIs" dxfId="245" priority="328" operator="equal">
      <formula>"Introducir resultado"</formula>
    </cfRule>
  </conditionalFormatting>
  <conditionalFormatting sqref="G64">
    <cfRule type="cellIs" dxfId="244" priority="433" operator="equal">
      <formula>"Meta Parcialmente Alcanzada"</formula>
    </cfRule>
    <cfRule type="cellIs" dxfId="243" priority="434" operator="equal">
      <formula>"Ningunha Meta Alcanzada"</formula>
    </cfRule>
    <cfRule type="cellIs" dxfId="242" priority="432" operator="equal">
      <formula>"Meta Totalmente Alcanzada"</formula>
    </cfRule>
  </conditionalFormatting>
  <conditionalFormatting sqref="G65:G68">
    <cfRule type="cellIs" dxfId="241" priority="384" operator="equal">
      <formula>"Meta Conseguida"</formula>
    </cfRule>
    <cfRule type="cellIs" dxfId="240" priority="385" operator="equal">
      <formula>"Meta non Conseguida"</formula>
    </cfRule>
  </conditionalFormatting>
  <conditionalFormatting sqref="G65:G73">
    <cfRule type="cellIs" dxfId="239" priority="319" operator="equal">
      <formula>"Introducir resultado"</formula>
    </cfRule>
  </conditionalFormatting>
  <conditionalFormatting sqref="G69">
    <cfRule type="cellIs" dxfId="238" priority="327" operator="equal">
      <formula>"Meta no Conseguida"</formula>
    </cfRule>
    <cfRule type="cellIs" dxfId="237" priority="326" operator="equal">
      <formula>"Indicador Completado"</formula>
    </cfRule>
  </conditionalFormatting>
  <conditionalFormatting sqref="G70">
    <cfRule type="cellIs" dxfId="236" priority="323" operator="equal">
      <formula>"Meta non Conseguida"</formula>
    </cfRule>
    <cfRule type="cellIs" dxfId="235" priority="322" operator="equal">
      <formula>"Meta Conseguida"</formula>
    </cfRule>
  </conditionalFormatting>
  <conditionalFormatting sqref="G71">
    <cfRule type="cellIs" dxfId="234" priority="325" operator="equal">
      <formula>"Meta no Conseguida"</formula>
    </cfRule>
    <cfRule type="cellIs" dxfId="233" priority="324" operator="equal">
      <formula>"Indicador Completado"</formula>
    </cfRule>
  </conditionalFormatting>
  <conditionalFormatting sqref="G72:G73">
    <cfRule type="cellIs" dxfId="232" priority="321" operator="equal">
      <formula>"Meta non Conseguida"</formula>
    </cfRule>
    <cfRule type="cellIs" dxfId="231" priority="320" operator="equal">
      <formula>"Meta Conseguida"</formula>
    </cfRule>
  </conditionalFormatting>
  <conditionalFormatting sqref="G74">
    <cfRule type="cellIs" dxfId="230" priority="426" operator="equal">
      <formula>"Meta Totalmente Alcanzada"</formula>
    </cfRule>
    <cfRule type="cellIs" dxfId="229" priority="427" operator="equal">
      <formula>"Meta Parcialmente Alcanzada"</formula>
    </cfRule>
    <cfRule type="cellIs" dxfId="228" priority="428" operator="equal">
      <formula>"Ningunha Meta Alcanzada"</formula>
    </cfRule>
  </conditionalFormatting>
  <conditionalFormatting sqref="G75:G80">
    <cfRule type="cellIs" dxfId="227" priority="316" operator="equal">
      <formula>"Introducir resultado"</formula>
    </cfRule>
    <cfRule type="cellIs" dxfId="226" priority="318" operator="equal">
      <formula>"Meta non Conseguida"</formula>
    </cfRule>
    <cfRule type="cellIs" dxfId="225" priority="317" operator="equal">
      <formula>"Meta Conseguida"</formula>
    </cfRule>
  </conditionalFormatting>
  <conditionalFormatting sqref="G81">
    <cfRule type="cellIs" dxfId="224" priority="381" operator="equal">
      <formula>"Ningunha Meta Alcanzada"</formula>
    </cfRule>
    <cfRule type="cellIs" dxfId="223" priority="379" operator="equal">
      <formula>"Meta Totalmente Alcanzada"</formula>
    </cfRule>
    <cfRule type="cellIs" dxfId="222" priority="380" operator="equal">
      <formula>"Meta Parcialmente Alcanzada"</formula>
    </cfRule>
  </conditionalFormatting>
  <conditionalFormatting sqref="G82:G85">
    <cfRule type="cellIs" dxfId="221" priority="375" operator="equal">
      <formula>"Meta non Conseguida"</formula>
    </cfRule>
    <cfRule type="cellIs" dxfId="220" priority="374" operator="equal">
      <formula>"Meta Conseguida"</formula>
    </cfRule>
  </conditionalFormatting>
  <conditionalFormatting sqref="G82:G87">
    <cfRule type="cellIs" dxfId="219" priority="300" operator="equal">
      <formula>"Introducir resultado"</formula>
    </cfRule>
  </conditionalFormatting>
  <conditionalFormatting sqref="G86:G87">
    <cfRule type="cellIs" dxfId="218" priority="301" operator="equal">
      <formula>"Indicador Completado"</formula>
    </cfRule>
    <cfRule type="cellIs" dxfId="217" priority="302" operator="equal">
      <formula>"Meta no Conseguida"</formula>
    </cfRule>
  </conditionalFormatting>
  <conditionalFormatting sqref="J6">
    <cfRule type="cellIs" dxfId="216" priority="73" operator="equal">
      <formula>0</formula>
    </cfRule>
    <cfRule type="cellIs" dxfId="215" priority="75" operator="greaterThanOrEqual">
      <formula>I6</formula>
    </cfRule>
    <cfRule type="cellIs" dxfId="214" priority="74" operator="lessThan">
      <formula>I6</formula>
    </cfRule>
  </conditionalFormatting>
  <conditionalFormatting sqref="J7">
    <cfRule type="cellIs" dxfId="213" priority="44" operator="equal">
      <formula>0</formula>
    </cfRule>
    <cfRule type="cellIs" dxfId="212" priority="45" operator="greaterThanOrEqual">
      <formula>I7</formula>
    </cfRule>
    <cfRule type="cellIs" dxfId="211" priority="46" operator="lessThan">
      <formula>I7</formula>
    </cfRule>
  </conditionalFormatting>
  <conditionalFormatting sqref="J8">
    <cfRule type="cellIs" dxfId="210" priority="64" operator="lessThan">
      <formula>I8</formula>
    </cfRule>
    <cfRule type="cellIs" dxfId="209" priority="65" operator="greaterThanOrEqual">
      <formula>I8</formula>
    </cfRule>
  </conditionalFormatting>
  <conditionalFormatting sqref="J8:J10">
    <cfRule type="cellIs" dxfId="208" priority="50" operator="equal">
      <formula>0</formula>
    </cfRule>
  </conditionalFormatting>
  <conditionalFormatting sqref="J9">
    <cfRule type="cellIs" dxfId="207" priority="52" operator="greaterThanOrEqual">
      <formula>I9</formula>
    </cfRule>
    <cfRule type="cellIs" dxfId="206" priority="51" operator="lessThan">
      <formula>I9</formula>
    </cfRule>
  </conditionalFormatting>
  <conditionalFormatting sqref="J10">
    <cfRule type="cellIs" dxfId="205" priority="66" operator="lessThan">
      <formula>$E10</formula>
    </cfRule>
    <cfRule type="cellIs" dxfId="204" priority="67" operator="greaterThanOrEqual">
      <formula>$E10</formula>
    </cfRule>
  </conditionalFormatting>
  <conditionalFormatting sqref="J11">
    <cfRule type="cellIs" dxfId="203" priority="36" operator="lessThan">
      <formula>I11</formula>
    </cfRule>
    <cfRule type="cellIs" dxfId="202" priority="35" operator="greaterThanOrEqual">
      <formula>I11</formula>
    </cfRule>
    <cfRule type="cellIs" dxfId="201" priority="34" operator="equal">
      <formula>0</formula>
    </cfRule>
  </conditionalFormatting>
  <conditionalFormatting sqref="J12">
    <cfRule type="cellIs" dxfId="200" priority="43" operator="greaterThanOrEqual">
      <formula>I12</formula>
    </cfRule>
    <cfRule type="cellIs" dxfId="199" priority="42" operator="lessThan">
      <formula>I12</formula>
    </cfRule>
  </conditionalFormatting>
  <conditionalFormatting sqref="J12:J14">
    <cfRule type="cellIs" dxfId="198" priority="19" operator="equal">
      <formula>0</formula>
    </cfRule>
  </conditionalFormatting>
  <conditionalFormatting sqref="J13">
    <cfRule type="cellIs" dxfId="197" priority="40" operator="lessThan">
      <formula>I13</formula>
    </cfRule>
    <cfRule type="cellIs" dxfId="196" priority="41" operator="greaterThanOrEqual">
      <formula>I13</formula>
    </cfRule>
  </conditionalFormatting>
  <conditionalFormatting sqref="J15">
    <cfRule type="cellIs" dxfId="195" priority="59" operator="greaterThanOrEqual">
      <formula>I15</formula>
    </cfRule>
    <cfRule type="cellIs" dxfId="194" priority="58" operator="equal">
      <formula>0</formula>
    </cfRule>
    <cfRule type="cellIs" dxfId="193" priority="60" operator="lessThan">
      <formula>I15</formula>
    </cfRule>
  </conditionalFormatting>
  <conditionalFormatting sqref="J16">
    <cfRule type="cellIs" dxfId="192" priority="62" operator="lessThan">
      <formula>I16</formula>
    </cfRule>
    <cfRule type="cellIs" dxfId="191" priority="63" operator="greaterThanOrEqual">
      <formula>I16</formula>
    </cfRule>
  </conditionalFormatting>
  <conditionalFormatting sqref="J16:J17">
    <cfRule type="cellIs" dxfId="190" priority="61" operator="equal">
      <formula>0</formula>
    </cfRule>
  </conditionalFormatting>
  <conditionalFormatting sqref="J17">
    <cfRule type="cellIs" dxfId="189" priority="69" operator="greaterThanOrEqual">
      <formula>I17</formula>
    </cfRule>
    <cfRule type="cellIs" dxfId="188" priority="68" operator="lessThan">
      <formula>I17</formula>
    </cfRule>
  </conditionalFormatting>
  <conditionalFormatting sqref="J19">
    <cfRule type="cellIs" dxfId="187" priority="29" operator="greaterThanOrEqual">
      <formula>I19</formula>
    </cfRule>
    <cfRule type="cellIs" dxfId="186" priority="28" operator="equal">
      <formula>0</formula>
    </cfRule>
    <cfRule type="cellIs" dxfId="185" priority="30" operator="lessThan">
      <formula>I19</formula>
    </cfRule>
  </conditionalFormatting>
  <conditionalFormatting sqref="J20">
    <cfRule type="cellIs" dxfId="184" priority="57" operator="greaterThanOrEqual">
      <formula>I20</formula>
    </cfRule>
    <cfRule type="cellIs" dxfId="183" priority="56" operator="lessThan">
      <formula>I20</formula>
    </cfRule>
  </conditionalFormatting>
  <conditionalFormatting sqref="J20:J21">
    <cfRule type="cellIs" dxfId="182" priority="53" operator="equal">
      <formula>0</formula>
    </cfRule>
  </conditionalFormatting>
  <conditionalFormatting sqref="J21">
    <cfRule type="cellIs" dxfId="181" priority="55" operator="greaterThanOrEqual">
      <formula>I21</formula>
    </cfRule>
    <cfRule type="cellIs" dxfId="180" priority="54" operator="lessThan">
      <formula>I21</formula>
    </cfRule>
  </conditionalFormatting>
  <conditionalFormatting sqref="J23">
    <cfRule type="cellIs" dxfId="179" priority="140" operator="equal">
      <formula>0</formula>
    </cfRule>
    <cfRule type="cellIs" dxfId="178" priority="141" operator="greaterThanOrEqual">
      <formula>I23</formula>
    </cfRule>
    <cfRule type="cellIs" dxfId="177" priority="142" operator="lessThan">
      <formula>I23</formula>
    </cfRule>
  </conditionalFormatting>
  <conditionalFormatting sqref="J24">
    <cfRule type="cellIs" dxfId="176" priority="133" operator="greaterThanOrEqual">
      <formula>I24</formula>
    </cfRule>
    <cfRule type="cellIs" dxfId="175" priority="132" operator="lessThan">
      <formula>I24</formula>
    </cfRule>
    <cfRule type="cellIs" dxfId="174" priority="131" operator="equal">
      <formula>0</formula>
    </cfRule>
  </conditionalFormatting>
  <conditionalFormatting sqref="J25">
    <cfRule type="cellIs" dxfId="173" priority="136" operator="greaterThan">
      <formula>I25</formula>
    </cfRule>
    <cfRule type="cellIs" dxfId="172" priority="135" operator="lessThanOrEqual">
      <formula>I25</formula>
    </cfRule>
    <cfRule type="cellIs" dxfId="171" priority="134" operator="equal">
      <formula>0</formula>
    </cfRule>
  </conditionalFormatting>
  <conditionalFormatting sqref="J26:J29">
    <cfRule type="cellIs" dxfId="170" priority="130" operator="greaterThanOrEqual">
      <formula>$E26</formula>
    </cfRule>
    <cfRule type="cellIs" dxfId="169" priority="129" operator="lessThan">
      <formula>$E26</formula>
    </cfRule>
    <cfRule type="cellIs" dxfId="168" priority="128" operator="equal">
      <formula>0</formula>
    </cfRule>
  </conditionalFormatting>
  <conditionalFormatting sqref="J31">
    <cfRule type="cellIs" dxfId="167" priority="172" operator="lessThan">
      <formula>I31</formula>
    </cfRule>
    <cfRule type="cellIs" dxfId="166" priority="173" operator="greaterThanOrEqual">
      <formula>I31</formula>
    </cfRule>
  </conditionalFormatting>
  <conditionalFormatting sqref="J31:J32">
    <cfRule type="cellIs" dxfId="165" priority="171" operator="equal">
      <formula>0</formula>
    </cfRule>
  </conditionalFormatting>
  <conditionalFormatting sqref="J32">
    <cfRule type="cellIs" dxfId="164" priority="174" operator="lessThan">
      <formula>I32</formula>
    </cfRule>
    <cfRule type="cellIs" dxfId="163" priority="175" operator="greaterThanOrEqual">
      <formula>I32</formula>
    </cfRule>
  </conditionalFormatting>
  <conditionalFormatting sqref="J34">
    <cfRule type="cellIs" dxfId="162" priority="169" operator="lessThan">
      <formula>I34</formula>
    </cfRule>
    <cfRule type="cellIs" dxfId="161" priority="170" operator="greaterThanOrEqual">
      <formula>I34</formula>
    </cfRule>
  </conditionalFormatting>
  <conditionalFormatting sqref="J34:J35">
    <cfRule type="cellIs" dxfId="160" priority="166" operator="equal">
      <formula>0</formula>
    </cfRule>
  </conditionalFormatting>
  <conditionalFormatting sqref="J35">
    <cfRule type="cellIs" dxfId="159" priority="167" operator="lessThan">
      <formula>I35</formula>
    </cfRule>
    <cfRule type="cellIs" dxfId="158" priority="168" operator="greaterThanOrEqual">
      <formula>I35</formula>
    </cfRule>
  </conditionalFormatting>
  <conditionalFormatting sqref="J36">
    <cfRule type="cellIs" dxfId="157" priority="215" operator="equal">
      <formula>0</formula>
    </cfRule>
    <cfRule type="cellIs" dxfId="156" priority="217" operator="greaterThanOrEqual">
      <formula>$E36</formula>
    </cfRule>
    <cfRule type="cellIs" dxfId="155" priority="216" operator="lessThan">
      <formula>$E36</formula>
    </cfRule>
  </conditionalFormatting>
  <conditionalFormatting sqref="J37:J39">
    <cfRule type="cellIs" dxfId="154" priority="162" operator="lessThan">
      <formula>I37</formula>
    </cfRule>
    <cfRule type="cellIs" dxfId="153" priority="163" operator="greaterThanOrEqual">
      <formula>I37</formula>
    </cfRule>
    <cfRule type="cellIs" dxfId="152" priority="161" operator="equal">
      <formula>0</formula>
    </cfRule>
  </conditionalFormatting>
  <conditionalFormatting sqref="J45">
    <cfRule type="cellIs" dxfId="151" priority="213" operator="greaterThanOrEqual">
      <formula>I45</formula>
    </cfRule>
    <cfRule type="cellIs" dxfId="150" priority="212" operator="lessThan">
      <formula>I45</formula>
    </cfRule>
    <cfRule type="cellIs" dxfId="149" priority="211" operator="equal">
      <formula>0</formula>
    </cfRule>
  </conditionalFormatting>
  <conditionalFormatting sqref="J46:J50">
    <cfRule type="cellIs" dxfId="148" priority="8" operator="lessThan">
      <formula>I46</formula>
    </cfRule>
    <cfRule type="cellIs" dxfId="147" priority="9" operator="greaterThanOrEqual">
      <formula>I46</formula>
    </cfRule>
    <cfRule type="cellIs" dxfId="146" priority="7" operator="equal">
      <formula>0</formula>
    </cfRule>
  </conditionalFormatting>
  <conditionalFormatting sqref="J49:J50">
    <cfRule type="cellIs" dxfId="145" priority="3" operator="greaterThanOrEqual">
      <formula>I49</formula>
    </cfRule>
    <cfRule type="cellIs" dxfId="144" priority="2" operator="lessThan">
      <formula>I49</formula>
    </cfRule>
    <cfRule type="cellIs" dxfId="143" priority="1" operator="equal">
      <formula>0</formula>
    </cfRule>
  </conditionalFormatting>
  <conditionalFormatting sqref="J51:J52">
    <cfRule type="cellIs" dxfId="142" priority="156" operator="lessThanOrEqual">
      <formula>I51</formula>
    </cfRule>
    <cfRule type="cellIs" dxfId="141" priority="155" operator="equal">
      <formula>0</formula>
    </cfRule>
    <cfRule type="cellIs" dxfId="140" priority="157" operator="greaterThan">
      <formula>I51</formula>
    </cfRule>
  </conditionalFormatting>
  <conditionalFormatting sqref="J53">
    <cfRule type="cellIs" dxfId="139" priority="208" operator="equal">
      <formula>0</formula>
    </cfRule>
    <cfRule type="cellIs" dxfId="138" priority="209" operator="lessThan">
      <formula>$E53</formula>
    </cfRule>
    <cfRule type="cellIs" dxfId="137" priority="210" operator="greaterThanOrEqual">
      <formula>$E53</formula>
    </cfRule>
  </conditionalFormatting>
  <conditionalFormatting sqref="J54:J57">
    <cfRule type="cellIs" dxfId="136" priority="127" operator="greaterThanOrEqual">
      <formula>I54</formula>
    </cfRule>
    <cfRule type="cellIs" dxfId="135" priority="126" operator="lessThan">
      <formula>I54</formula>
    </cfRule>
    <cfRule type="cellIs" dxfId="134" priority="125" operator="equal">
      <formula>0</formula>
    </cfRule>
  </conditionalFormatting>
  <conditionalFormatting sqref="J58">
    <cfRule type="cellIs" dxfId="133" priority="204" operator="greaterThanOrEqual">
      <formula>I58</formula>
    </cfRule>
    <cfRule type="cellIs" dxfId="132" priority="203" operator="lessThan">
      <formula>I58</formula>
    </cfRule>
    <cfRule type="cellIs" dxfId="131" priority="202" operator="equal">
      <formula>0</formula>
    </cfRule>
  </conditionalFormatting>
  <conditionalFormatting sqref="J59:J62">
    <cfRule type="cellIs" dxfId="130" priority="118" operator="greaterThanOrEqual">
      <formula>I59</formula>
    </cfRule>
    <cfRule type="cellIs" dxfId="129" priority="117" operator="lessThan">
      <formula>I59</formula>
    </cfRule>
  </conditionalFormatting>
  <conditionalFormatting sqref="J59:J63">
    <cfRule type="cellIs" dxfId="128" priority="116" operator="equal">
      <formula>0</formula>
    </cfRule>
  </conditionalFormatting>
  <conditionalFormatting sqref="J63">
    <cfRule type="cellIs" dxfId="127" priority="177" operator="greaterThanOrEqual">
      <formula>I63</formula>
    </cfRule>
    <cfRule type="cellIs" dxfId="126" priority="176" operator="lessThan">
      <formula>I63</formula>
    </cfRule>
  </conditionalFormatting>
  <conditionalFormatting sqref="J64">
    <cfRule type="cellIs" dxfId="125" priority="196" operator="equal">
      <formula>0</formula>
    </cfRule>
    <cfRule type="cellIs" dxfId="124" priority="197" operator="lessThan">
      <formula>$E64</formula>
    </cfRule>
    <cfRule type="cellIs" dxfId="123" priority="198" operator="greaterThanOrEqual">
      <formula>$E64</formula>
    </cfRule>
  </conditionalFormatting>
  <conditionalFormatting sqref="J65:J68">
    <cfRule type="cellIs" dxfId="122" priority="124" operator="greaterThanOrEqual">
      <formula>I65</formula>
    </cfRule>
    <cfRule type="cellIs" dxfId="121" priority="123" operator="lessThan">
      <formula>I65</formula>
    </cfRule>
    <cfRule type="cellIs" dxfId="120" priority="122" operator="equal">
      <formula>0</formula>
    </cfRule>
  </conditionalFormatting>
  <conditionalFormatting sqref="J70">
    <cfRule type="cellIs" dxfId="119" priority="88" operator="lessThan">
      <formula>I70</formula>
    </cfRule>
    <cfRule type="cellIs" dxfId="118" priority="87" operator="equal">
      <formula>0</formula>
    </cfRule>
    <cfRule type="cellIs" dxfId="117" priority="89" operator="greaterThanOrEqual">
      <formula>I70</formula>
    </cfRule>
  </conditionalFormatting>
  <conditionalFormatting sqref="J72">
    <cfRule type="cellIs" dxfId="116" priority="85" operator="lessThan">
      <formula>I72</formula>
    </cfRule>
    <cfRule type="cellIs" dxfId="115" priority="86" operator="greaterThanOrEqual">
      <formula>I72</formula>
    </cfRule>
  </conditionalFormatting>
  <conditionalFormatting sqref="J72:J73">
    <cfRule type="cellIs" dxfId="114" priority="82" operator="equal">
      <formula>0</formula>
    </cfRule>
  </conditionalFormatting>
  <conditionalFormatting sqref="J73">
    <cfRule type="cellIs" dxfId="113" priority="83" operator="lessThan">
      <formula>I73</formula>
    </cfRule>
    <cfRule type="cellIs" dxfId="112" priority="84" operator="greaterThanOrEqual">
      <formula>I73</formula>
    </cfRule>
  </conditionalFormatting>
  <conditionalFormatting sqref="J74">
    <cfRule type="cellIs" dxfId="111" priority="190" operator="equal">
      <formula>0</formula>
    </cfRule>
    <cfRule type="cellIs" dxfId="110" priority="191" operator="lessThan">
      <formula>$E74</formula>
    </cfRule>
    <cfRule type="cellIs" dxfId="109" priority="192" operator="greaterThanOrEqual">
      <formula>$E74</formula>
    </cfRule>
  </conditionalFormatting>
  <conditionalFormatting sqref="J75:J78">
    <cfRule type="cellIs" dxfId="108" priority="151" operator="lessThan">
      <formula>I75</formula>
    </cfRule>
    <cfRule type="cellIs" dxfId="107" priority="152" operator="greaterThanOrEqual">
      <formula>I75</formula>
    </cfRule>
  </conditionalFormatting>
  <conditionalFormatting sqref="J75:J80">
    <cfRule type="cellIs" dxfId="106" priority="79" operator="equal">
      <formula>0</formula>
    </cfRule>
  </conditionalFormatting>
  <conditionalFormatting sqref="J79">
    <cfRule type="cellIs" dxfId="105" priority="90" operator="lessThan">
      <formula>I79</formula>
    </cfRule>
    <cfRule type="cellIs" dxfId="104" priority="91" operator="greaterThanOrEqual">
      <formula>I79</formula>
    </cfRule>
  </conditionalFormatting>
  <conditionalFormatting sqref="J80">
    <cfRule type="cellIs" dxfId="103" priority="80" operator="lessThan">
      <formula>I80</formula>
    </cfRule>
    <cfRule type="cellIs" dxfId="102" priority="81" operator="greaterThanOrEqual">
      <formula>I80</formula>
    </cfRule>
  </conditionalFormatting>
  <conditionalFormatting sqref="J81">
    <cfRule type="cellIs" dxfId="101" priority="145" operator="equal">
      <formula>0</formula>
    </cfRule>
    <cfRule type="cellIs" dxfId="100" priority="147" operator="greaterThanOrEqual">
      <formula>$E81</formula>
    </cfRule>
    <cfRule type="cellIs" dxfId="99" priority="146" operator="lessThan">
      <formula>$E81</formula>
    </cfRule>
  </conditionalFormatting>
  <conditionalFormatting sqref="J82:J85">
    <cfRule type="cellIs" dxfId="98" priority="121" operator="greaterThanOrEqual">
      <formula>I82</formula>
    </cfRule>
    <cfRule type="cellIs" dxfId="97" priority="120" operator="lessThan">
      <formula>I82</formula>
    </cfRule>
    <cfRule type="cellIs" dxfId="96" priority="119" operator="equal">
      <formula>0</formula>
    </cfRule>
  </conditionalFormatting>
  <conditionalFormatting sqref="K6">
    <cfRule type="cellIs" dxfId="95" priority="25" operator="equal">
      <formula>"Introducir resultado"</formula>
    </cfRule>
    <cfRule type="cellIs" dxfId="94" priority="27" operator="equal">
      <formula>"Meta non Conseguida"</formula>
    </cfRule>
    <cfRule type="cellIs" dxfId="93" priority="26" operator="equal">
      <formula>"Meta Conseguida"</formula>
    </cfRule>
  </conditionalFormatting>
  <conditionalFormatting sqref="K7">
    <cfRule type="cellIs" dxfId="92" priority="49" operator="equal">
      <formula>"Ningunha Meta Alcanzada"</formula>
    </cfRule>
    <cfRule type="cellIs" dxfId="91" priority="48" operator="equal">
      <formula>"Meta Parcialmente Alcanzada"</formula>
    </cfRule>
    <cfRule type="cellIs" dxfId="90" priority="47" operator="equal">
      <formula>"Meta Totalmente Alcanzada"</formula>
    </cfRule>
  </conditionalFormatting>
  <conditionalFormatting sqref="K8:K9">
    <cfRule type="cellIs" dxfId="89" priority="22" operator="equal">
      <formula>"Introducir resultado"</formula>
    </cfRule>
    <cfRule type="cellIs" dxfId="88" priority="23" operator="equal">
      <formula>"Meta Conseguida"</formula>
    </cfRule>
    <cfRule type="cellIs" dxfId="87" priority="24" operator="equal">
      <formula>"Meta non Conseguida"</formula>
    </cfRule>
  </conditionalFormatting>
  <conditionalFormatting sqref="K11">
    <cfRule type="cellIs" dxfId="86" priority="38" operator="equal">
      <formula>"Meta Parcialmente Alcanzada"</formula>
    </cfRule>
    <cfRule type="cellIs" dxfId="85" priority="39" operator="equal">
      <formula>"Ningunha Meta Alcanzada"</formula>
    </cfRule>
    <cfRule type="cellIs" dxfId="84" priority="37" operator="equal">
      <formula>"Meta Totalmente Alcanzada"</formula>
    </cfRule>
  </conditionalFormatting>
  <conditionalFormatting sqref="K12:K13">
    <cfRule type="cellIs" dxfId="83" priority="21" operator="equal">
      <formula>"Meta non Conseguida"</formula>
    </cfRule>
    <cfRule type="cellIs" dxfId="82" priority="20" operator="equal">
      <formula>"Meta Conseguida"</formula>
    </cfRule>
  </conditionalFormatting>
  <conditionalFormatting sqref="K12:K14">
    <cfRule type="cellIs" dxfId="81" priority="16" operator="equal">
      <formula>"Introducir resultado"</formula>
    </cfRule>
  </conditionalFormatting>
  <conditionalFormatting sqref="K14">
    <cfRule type="cellIs" dxfId="80" priority="17" operator="equal">
      <formula>"Resultado Introducido"</formula>
    </cfRule>
    <cfRule type="cellIs" dxfId="79" priority="18" operator="equal">
      <formula>"Meta no Conseguida"</formula>
    </cfRule>
  </conditionalFormatting>
  <conditionalFormatting sqref="K15">
    <cfRule type="cellIs" dxfId="78" priority="72" operator="equal">
      <formula>"Ningunha Meta Alcanzada"</formula>
    </cfRule>
    <cfRule type="cellIs" dxfId="77" priority="71" operator="equal">
      <formula>"Meta Parcialmente Alcanzada"</formula>
    </cfRule>
    <cfRule type="cellIs" dxfId="76" priority="70" operator="equal">
      <formula>"Meta Totalmente Alcanzada"</formula>
    </cfRule>
  </conditionalFormatting>
  <conditionalFormatting sqref="K16:K17">
    <cfRule type="cellIs" dxfId="75" priority="14" operator="equal">
      <formula>"Meta Conseguida"</formula>
    </cfRule>
    <cfRule type="cellIs" dxfId="74" priority="15" operator="equal">
      <formula>"Meta non Conseguida"</formula>
    </cfRule>
    <cfRule type="cellIs" dxfId="73" priority="13" operator="equal">
      <formula>"Introducir resultado"</formula>
    </cfRule>
  </conditionalFormatting>
  <conditionalFormatting sqref="K19">
    <cfRule type="cellIs" dxfId="72" priority="33" operator="equal">
      <formula>"Ningunha Meta Alcanzada"</formula>
    </cfRule>
    <cfRule type="cellIs" dxfId="71" priority="31" operator="equal">
      <formula>"Meta Totalmente Alcanzada"</formula>
    </cfRule>
    <cfRule type="cellIs" dxfId="70" priority="32" operator="equal">
      <formula>"Meta Parcialmente Alcanzada"</formula>
    </cfRule>
  </conditionalFormatting>
  <conditionalFormatting sqref="K20:K21">
    <cfRule type="cellIs" dxfId="69" priority="11" operator="equal">
      <formula>"Meta Conseguida"</formula>
    </cfRule>
    <cfRule type="cellIs" dxfId="68" priority="10" operator="equal">
      <formula>"Introducir resultado"</formula>
    </cfRule>
    <cfRule type="cellIs" dxfId="67" priority="12" operator="equal">
      <formula>"Meta non Conseguida"</formula>
    </cfRule>
  </conditionalFormatting>
  <conditionalFormatting sqref="K23">
    <cfRule type="cellIs" dxfId="66" priority="138" operator="equal">
      <formula>"Meta Parcialmente Alcanzada"</formula>
    </cfRule>
    <cfRule type="cellIs" dxfId="65" priority="139" operator="equal">
      <formula>"Ningunha Meta Alcanzada"</formula>
    </cfRule>
    <cfRule type="cellIs" dxfId="64" priority="137" operator="equal">
      <formula>"Meta Totalmente Alcanzada"</formula>
    </cfRule>
  </conditionalFormatting>
  <conditionalFormatting sqref="K24:K29">
    <cfRule type="cellIs" dxfId="63" priority="110" operator="equal">
      <formula>"Introducir resultado"</formula>
    </cfRule>
    <cfRule type="cellIs" dxfId="62" priority="111" operator="equal">
      <formula>"Meta Conseguida"</formula>
    </cfRule>
    <cfRule type="cellIs" dxfId="61" priority="112" operator="equal">
      <formula>"Meta non Conseguida"</formula>
    </cfRule>
  </conditionalFormatting>
  <conditionalFormatting sqref="K31:K32">
    <cfRule type="cellIs" dxfId="60" priority="107" operator="equal">
      <formula>"Introducir resultado"</formula>
    </cfRule>
    <cfRule type="cellIs" dxfId="59" priority="108" operator="equal">
      <formula>"Meta Conseguida"</formula>
    </cfRule>
    <cfRule type="cellIs" dxfId="58" priority="109" operator="equal">
      <formula>"Meta non Conseguida"</formula>
    </cfRule>
  </conditionalFormatting>
  <conditionalFormatting sqref="K34:K35">
    <cfRule type="cellIs" dxfId="57" priority="115" operator="equal">
      <formula>"Meta non Conseguida"</formula>
    </cfRule>
    <cfRule type="cellIs" dxfId="56" priority="113" operator="equal">
      <formula>"Introducir resultado"</formula>
    </cfRule>
    <cfRule type="cellIs" dxfId="55" priority="114" operator="equal">
      <formula>"Meta Conseguida"</formula>
    </cfRule>
  </conditionalFormatting>
  <conditionalFormatting sqref="K36">
    <cfRule type="cellIs" dxfId="54" priority="184" operator="equal">
      <formula>"Meta Totalmente Alcanzada"</formula>
    </cfRule>
    <cfRule type="cellIs" dxfId="53" priority="185" operator="equal">
      <formula>"Meta Parcialmente Alcanzada"</formula>
    </cfRule>
    <cfRule type="cellIs" dxfId="52" priority="186" operator="equal">
      <formula>"Ningunha Meta Alcanzada"</formula>
    </cfRule>
  </conditionalFormatting>
  <conditionalFormatting sqref="K37:K39">
    <cfRule type="cellIs" dxfId="51" priority="164" operator="equal">
      <formula>"Meta Conseguida"</formula>
    </cfRule>
    <cfRule type="cellIs" dxfId="50" priority="165" operator="equal">
      <formula>"Meta non Conseguida"</formula>
    </cfRule>
  </conditionalFormatting>
  <conditionalFormatting sqref="K37:K40">
    <cfRule type="cellIs" dxfId="49" priority="158" operator="equal">
      <formula>"Introducir resultado"</formula>
    </cfRule>
  </conditionalFormatting>
  <conditionalFormatting sqref="K40">
    <cfRule type="cellIs" dxfId="48" priority="160" operator="equal">
      <formula>"Meta no Conseguida"</formula>
    </cfRule>
    <cfRule type="cellIs" dxfId="47" priority="159" operator="equal">
      <formula>"Indicador Completado"</formula>
    </cfRule>
  </conditionalFormatting>
  <conditionalFormatting sqref="K45">
    <cfRule type="cellIs" dxfId="46" priority="181" operator="equal">
      <formula>"Meta Totalmente Alcanzada"</formula>
    </cfRule>
    <cfRule type="cellIs" dxfId="45" priority="182" operator="equal">
      <formula>"Meta Parcialmente Alcanzada"</formula>
    </cfRule>
    <cfRule type="cellIs" dxfId="44" priority="183" operator="equal">
      <formula>"Ningunha Meta Alcanzada"</formula>
    </cfRule>
  </conditionalFormatting>
  <conditionalFormatting sqref="K46">
    <cfRule type="cellIs" dxfId="43" priority="214" operator="equal">
      <formula>"Meta noN Conseguida"</formula>
    </cfRule>
  </conditionalFormatting>
  <conditionalFormatting sqref="K46:K52">
    <cfRule type="cellIs" dxfId="42" priority="5" operator="equal">
      <formula>"Meta Conseguida"</formula>
    </cfRule>
    <cfRule type="cellIs" dxfId="41" priority="4" operator="equal">
      <formula>"Introducir resultado"</formula>
    </cfRule>
  </conditionalFormatting>
  <conditionalFormatting sqref="K47:K52">
    <cfRule type="cellIs" dxfId="40" priority="6" operator="equal">
      <formula>"Meta non Conseguida"</formula>
    </cfRule>
  </conditionalFormatting>
  <conditionalFormatting sqref="K53">
    <cfRule type="cellIs" dxfId="39" priority="180" operator="equal">
      <formula>"Ningunha Meta Alcanzada"</formula>
    </cfRule>
    <cfRule type="cellIs" dxfId="38" priority="179" operator="equal">
      <formula>"Meta Parcialmente Alcanzada"</formula>
    </cfRule>
    <cfRule type="cellIs" dxfId="37" priority="178" operator="equal">
      <formula>"Meta Totalmente Alcanzada"</formula>
    </cfRule>
  </conditionalFormatting>
  <conditionalFormatting sqref="K54:K57">
    <cfRule type="cellIs" dxfId="36" priority="187" operator="equal">
      <formula>"Introducir resultado"</formula>
    </cfRule>
    <cfRule type="cellIs" dxfId="35" priority="189" operator="equal">
      <formula>"Meta non Conseguida"</formula>
    </cfRule>
    <cfRule type="cellIs" dxfId="34" priority="188" operator="equal">
      <formula>"Meta Conseguida"</formula>
    </cfRule>
  </conditionalFormatting>
  <conditionalFormatting sqref="K58">
    <cfRule type="cellIs" dxfId="33" priority="205" operator="equal">
      <formula>"Meta Totalmente Alcanzada"</formula>
    </cfRule>
    <cfRule type="cellIs" dxfId="32" priority="207" operator="equal">
      <formula>"Ningunha Meta Alcanzada"</formula>
    </cfRule>
    <cfRule type="cellIs" dxfId="31" priority="206" operator="equal">
      <formula>"Meta Parcialmente Alcanzada"</formula>
    </cfRule>
  </conditionalFormatting>
  <conditionalFormatting sqref="K59:K63">
    <cfRule type="cellIs" dxfId="30" priority="104" operator="equal">
      <formula>"Introducir resultado"</formula>
    </cfRule>
    <cfRule type="cellIs" dxfId="29" priority="105" operator="equal">
      <formula>"Meta Conseguida"</formula>
    </cfRule>
    <cfRule type="cellIs" dxfId="28" priority="106" operator="equal">
      <formula>"Meta non Conseguida"</formula>
    </cfRule>
  </conditionalFormatting>
  <conditionalFormatting sqref="K64">
    <cfRule type="cellIs" dxfId="27" priority="200" operator="equal">
      <formula>"Meta Parcialmente Alcanzada"</formula>
    </cfRule>
    <cfRule type="cellIs" dxfId="26" priority="201" operator="equal">
      <formula>"Ningunha Meta Alcanzada"</formula>
    </cfRule>
    <cfRule type="cellIs" dxfId="25" priority="199" operator="equal">
      <formula>"Meta Totalmente Alcanzada"</formula>
    </cfRule>
  </conditionalFormatting>
  <conditionalFormatting sqref="K65:K68">
    <cfRule type="cellIs" dxfId="24" priority="153" operator="equal">
      <formula>"Meta Conseguida"</formula>
    </cfRule>
    <cfRule type="cellIs" dxfId="23" priority="154" operator="equal">
      <formula>"Meta non Conseguida"</formula>
    </cfRule>
  </conditionalFormatting>
  <conditionalFormatting sqref="K65:K73">
    <cfRule type="cellIs" dxfId="22" priority="95" operator="equal">
      <formula>"Introducir resultado"</formula>
    </cfRule>
  </conditionalFormatting>
  <conditionalFormatting sqref="K69">
    <cfRule type="cellIs" dxfId="21" priority="103" operator="equal">
      <formula>"Meta no Conseguida"</formula>
    </cfRule>
    <cfRule type="cellIs" dxfId="20" priority="102" operator="equal">
      <formula>"Indicador Completado"</formula>
    </cfRule>
  </conditionalFormatting>
  <conditionalFormatting sqref="K70">
    <cfRule type="cellIs" dxfId="19" priority="98" operator="equal">
      <formula>"Meta Conseguida"</formula>
    </cfRule>
    <cfRule type="cellIs" dxfId="18" priority="99" operator="equal">
      <formula>"Meta non Conseguida"</formula>
    </cfRule>
  </conditionalFormatting>
  <conditionalFormatting sqref="K71">
    <cfRule type="cellIs" dxfId="17" priority="100" operator="equal">
      <formula>"Indicador Completado"</formula>
    </cfRule>
    <cfRule type="cellIs" dxfId="16" priority="101" operator="equal">
      <formula>"Meta no Conseguida"</formula>
    </cfRule>
  </conditionalFormatting>
  <conditionalFormatting sqref="K72:K73">
    <cfRule type="cellIs" dxfId="15" priority="96" operator="equal">
      <formula>"Meta Conseguida"</formula>
    </cfRule>
    <cfRule type="cellIs" dxfId="14" priority="97" operator="equal">
      <formula>"Meta non Conseguida"</formula>
    </cfRule>
  </conditionalFormatting>
  <conditionalFormatting sqref="K74">
    <cfRule type="cellIs" dxfId="13" priority="193" operator="equal">
      <formula>"Meta Totalmente Alcanzada"</formula>
    </cfRule>
    <cfRule type="cellIs" dxfId="12" priority="194" operator="equal">
      <formula>"Meta Parcialmente Alcanzada"</formula>
    </cfRule>
    <cfRule type="cellIs" dxfId="11" priority="195" operator="equal">
      <formula>"Ningunha Meta Alcanzada"</formula>
    </cfRule>
  </conditionalFormatting>
  <conditionalFormatting sqref="K75:K80">
    <cfRule type="cellIs" dxfId="10" priority="93" operator="equal">
      <formula>"Meta Conseguida"</formula>
    </cfRule>
    <cfRule type="cellIs" dxfId="9" priority="94" operator="equal">
      <formula>"Meta non Conseguida"</formula>
    </cfRule>
    <cfRule type="cellIs" dxfId="8" priority="92" operator="equal">
      <formula>"Introducir resultado"</formula>
    </cfRule>
  </conditionalFormatting>
  <conditionalFormatting sqref="K81">
    <cfRule type="cellIs" dxfId="7" priority="150" operator="equal">
      <formula>"Ningunha Meta Alcanzada"</formula>
    </cfRule>
    <cfRule type="cellIs" dxfId="6" priority="149" operator="equal">
      <formula>"Meta Parcialmente Alcanzada"</formula>
    </cfRule>
    <cfRule type="cellIs" dxfId="5" priority="148" operator="equal">
      <formula>"Meta Totalmente Alcanzada"</formula>
    </cfRule>
  </conditionalFormatting>
  <conditionalFormatting sqref="K82:K85">
    <cfRule type="cellIs" dxfId="4" priority="144" operator="equal">
      <formula>"Meta non Conseguida"</formula>
    </cfRule>
    <cfRule type="cellIs" dxfId="3" priority="143" operator="equal">
      <formula>"Meta Conseguida"</formula>
    </cfRule>
  </conditionalFormatting>
  <conditionalFormatting sqref="K82:K87">
    <cfRule type="cellIs" dxfId="2" priority="76" operator="equal">
      <formula>"Introducir resultado"</formula>
    </cfRule>
  </conditionalFormatting>
  <conditionalFormatting sqref="K86:K87">
    <cfRule type="cellIs" dxfId="1" priority="78" operator="equal">
      <formula>"Meta no Conseguida"</formula>
    </cfRule>
    <cfRule type="cellIs" dxfId="0" priority="77" operator="equal">
      <formula>"Indicador Completado"</formula>
    </cfRule>
  </conditionalFormatting>
  <hyperlinks>
    <hyperlink ref="D18" location="Anexos!F2" display="Anexos!F2" xr:uid="{EE73EDC6-A89A-484F-AA8E-B9500AC16B15}"/>
    <hyperlink ref="D30" location="Anexos!Q2" display="Anexos!Q2" xr:uid="{E8E50971-3AC5-41C0-BC16-90D5A527C651}"/>
    <hyperlink ref="D33" location="Anexos!Q2" display="Anexos!Q2" xr:uid="{CEC91E3A-68A8-404E-BBAE-F2468791F51E}"/>
  </hyperlinks>
  <pageMargins left="0.7" right="0.7" top="0.75" bottom="0.75" header="0.3" footer="0.3"/>
  <pageSetup paperSize="9" scale="32" fitToHeight="3" orientation="portrait" r:id="rId1"/>
  <rowBreaks count="2" manualBreakCount="2">
    <brk id="42" max="10" man="1"/>
    <brk id="68" max="10" man="1"/>
  </rowBreaks>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Centro</vt:lpstr>
      <vt:lpstr>PRP</vt:lpstr>
      <vt:lpstr>CAV</vt:lpstr>
      <vt:lpstr>MDART</vt:lpstr>
      <vt:lpstr>MCONT</vt:lpstr>
      <vt:lpstr>CAV!Área_de_impresión</vt:lpstr>
      <vt:lpstr>MCONT!Área_de_impresión</vt:lpstr>
      <vt:lpstr>MDART!Área_de_impresión</vt:lpstr>
      <vt:lpstr>PRP!Área_de_impresión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Vicente Badenes Pla</dc:creator>
  <cp:lastModifiedBy>Vicente Badenes Pla</cp:lastModifiedBy>
  <cp:lastPrinted>2025-06-19T15:08:45Z</cp:lastPrinted>
  <dcterms:created xsi:type="dcterms:W3CDTF">2025-05-15T08:22:44Z</dcterms:created>
  <dcterms:modified xsi:type="dcterms:W3CDTF">2026-04-20T15:02:53Z</dcterms:modified>
</cp:coreProperties>
</file>